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BUILD" sheetId="1" state="visible" r:id="rId2"/>
    <sheet name="WIND" sheetId="2" state="visible" r:id="rId3"/>
    <sheet name="AWND" sheetId="3" state="visible" r:id="rId4"/>
    <sheet name="HYDRO" sheetId="4" state="visible" r:id="rId5"/>
    <sheet name="DEFAULTS" sheetId="5" state="visible" r:id="rId6"/>
  </sheets>
  <calcPr iterateCount="100" refMode="A1" iterate="false" iterateDelta="0.001"/>
</workbook>
</file>

<file path=xl/sharedStrings.xml><?xml version="1.0" encoding="utf-8"?>
<sst xmlns="http://schemas.openxmlformats.org/spreadsheetml/2006/main" count="256" uniqueCount="56">
  <si>
    <t>name</t>
  </si>
  <si>
    <t>[variance]</t>
  </si>
  <si>
    <t>$/cell</t>
  </si>
  <si>
    <t># cells</t>
  </si>
  <si>
    <t>cellLength</t>
  </si>
  <si>
    <t>cellWidth</t>
  </si>
  <si>
    <t>constructionCost</t>
  </si>
  <si>
    <t>maintenanceCost</t>
  </si>
  <si>
    <t>electricityConsumption</t>
  </si>
  <si>
    <t>electricityProduction</t>
  </si>
  <si>
    <t>pollutionAccumulation</t>
  </si>
  <si>
    <t>pollutionRadius</t>
  </si>
  <si>
    <t>noiseAccumulation</t>
  </si>
  <si>
    <t>noiseRadius</t>
  </si>
  <si>
    <t>waterConsumption</t>
  </si>
  <si>
    <t>sewageAccumulation</t>
  </si>
  <si>
    <t>garbageAccumulation</t>
  </si>
  <si>
    <t>resourceType</t>
  </si>
  <si>
    <t>resourceConsumption</t>
  </si>
  <si>
    <t>resourceCapacity (weeks)</t>
  </si>
  <si>
    <t>fireHazard</t>
  </si>
  <si>
    <t>fireTolerance</t>
  </si>
  <si>
    <t>uneducatedWorkers</t>
  </si>
  <si>
    <t>educatedWorkers</t>
  </si>
  <si>
    <t>wellEducatedWorkers</t>
  </si>
  <si>
    <t>highlyEducatedWorkers</t>
  </si>
  <si>
    <t>Area=</t>
  </si>
  <si>
    <t>Total $ year 1=</t>
  </si>
  <si>
    <t>Total $ year 10=</t>
  </si>
  <si>
    <t>Total $ year 100=</t>
  </si>
  <si>
    <t>W/$ year 1=</t>
  </si>
  <si>
    <t>W/$ year 10=</t>
  </si>
  <si>
    <t>W/$ year 100=</t>
  </si>
  <si>
    <t>Ground Pollution/GW=</t>
  </si>
  <si>
    <t>Noise Pollution/GW=</t>
  </si>
  <si>
    <t>Water/GW=</t>
  </si>
  <si>
    <t>Sewage/GW=</t>
  </si>
  <si>
    <t>Work/GW=</t>
  </si>
  <si>
    <t>Nuclear Power Plant</t>
  </si>
  <si>
    <t>Ore</t>
  </si>
  <si>
    <t>Wind Turbine</t>
  </si>
  <si>
    <t>None</t>
  </si>
  <si>
    <t>Solar Power Plant</t>
  </si>
  <si>
    <t>Hydro Power Plant</t>
  </si>
  <si>
    <t>Advanced Wind Turbine</t>
  </si>
  <si>
    <t>Coal Power Plant</t>
  </si>
  <si>
    <t>Coal</t>
  </si>
  <si>
    <t>Oil Power Plant</t>
  </si>
  <si>
    <t>Petrol</t>
  </si>
  <si>
    <t>Fusion Power Plant</t>
  </si>
  <si>
    <t>Wood-burning Power Plant</t>
  </si>
  <si>
    <t>Lumber</t>
  </si>
  <si>
    <t>Biodiesel Power Plant</t>
  </si>
  <si>
    <t>Grain</t>
  </si>
  <si>
    <t>Micronuclear Power Plant</t>
  </si>
  <si>
    <t>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</si>
</sst>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CCCCCC"/>
        <bgColor rgb="FFCCCCFF"/>
      </patternFill>
    </fill>
    <fill>
      <patternFill patternType="solid">
        <fgColor rgb="FF00FFFF"/>
        <bgColor rgb="FF00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17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2" ySplit="0" topLeftCell="C1" activePane="topRight" state="frozen"/>
      <selection pane="topLeft" activeCell="A1" activeCellId="0" sqref="A1"/>
      <selection pane="topRight" activeCell="H6" activeCellId="0" sqref="H6"/>
    </sheetView>
  </sheetViews>
  <sheetFormatPr defaultRowHeight="12.8"/>
  <cols>
    <col collapsed="false" hidden="false" max="1" min="1" style="0" width="23.5765306122449"/>
    <col collapsed="false" hidden="false" max="2" min="2" style="0" width="10.7448979591837"/>
    <col collapsed="false" hidden="false" max="3" min="3" style="0" width="6.6530612244898"/>
    <col collapsed="false" hidden="false" max="4" min="4" style="0" width="7.49489795918367"/>
    <col collapsed="false" hidden="false" max="5" min="5" style="0" width="11.3010204081633"/>
    <col collapsed="false" hidden="false" max="6" min="6" style="0" width="10.3214285714286"/>
    <col collapsed="false" hidden="false" max="7" min="7" style="0" width="16.5255102040816"/>
    <col collapsed="false" hidden="false" max="8" min="8" style="0" width="17.3673469387755"/>
    <col collapsed="false" hidden="false" max="9" min="9" style="0" width="22.3112244897959"/>
    <col collapsed="false" hidden="false" max="10" min="10" style="0" width="20.3316326530612"/>
    <col collapsed="false" hidden="false" max="11" min="11" style="0" width="22.0204081632653"/>
    <col collapsed="false" hidden="false" max="12" min="12" style="0" width="15.8214285714286"/>
    <col collapsed="false" hidden="false" max="13" min="13" style="0" width="18.9234693877551"/>
    <col collapsed="false" hidden="false" max="14" min="14" style="0" width="12.7142857142857"/>
    <col collapsed="false" hidden="false" max="15" min="15" style="0" width="18.6377551020408"/>
    <col collapsed="false" hidden="false" max="16" min="16" style="0" width="21.0408163265306"/>
    <col collapsed="false" hidden="false" max="17" min="17" style="0" width="21.5969387755102"/>
    <col collapsed="false" hidden="false" max="18" min="18" style="0" width="13.984693877551"/>
    <col collapsed="false" hidden="false" max="19" min="19" style="0" width="21.3214285714286"/>
    <col collapsed="false" hidden="false" max="20" min="20" style="0" width="24.7040816326531"/>
    <col collapsed="false" hidden="false" max="21" min="21" style="0" width="11.1683673469388"/>
    <col collapsed="false" hidden="false" max="22" min="22" style="0" width="13.8418367346939"/>
    <col collapsed="false" hidden="false" max="23" min="23" style="0" width="19.7704081632653"/>
    <col collapsed="false" hidden="false" max="24" min="24" style="0" width="17.515306122449"/>
    <col collapsed="false" hidden="false" max="25" min="25" style="0" width="21.3214285714286"/>
    <col collapsed="false" hidden="false" max="26" min="26" style="0" width="23.0102040816327"/>
    <col collapsed="false" hidden="false" max="27" min="27" style="0" width="11.7959183673469"/>
    <col collapsed="false" hidden="false" max="28" min="28" style="0" width="7.21938775510204"/>
    <col collapsed="false" hidden="false" max="29" min="29" style="0" width="15.1122448979592"/>
    <col collapsed="false" hidden="false" max="30" min="30" style="0" width="16.1020408163265"/>
    <col collapsed="false" hidden="false" max="31" min="31" style="0" width="17.0918367346939"/>
    <col collapsed="false" hidden="false" max="32" min="32" style="0" width="12.4387755102041"/>
    <col collapsed="false" hidden="false" max="33" min="33" style="0" width="13.4183673469388"/>
    <col collapsed="false" hidden="false" max="34" min="34" style="0" width="14.4081632653061"/>
    <col collapsed="false" hidden="false" max="35" min="35" style="0" width="22.0204081632653"/>
    <col collapsed="false" hidden="false" max="36" min="36" style="0" width="20.3316326530612"/>
    <col collapsed="false" hidden="false" max="37" min="37" style="0" width="12.1479591836735"/>
    <col collapsed="false" hidden="false" max="38" min="38" style="0" width="14.1275510204082"/>
    <col collapsed="false" hidden="false" max="39" min="39" style="0" width="11.4489795918367"/>
    <col collapsed="false" hidden="false" max="1025" min="40" style="0" width="11.7959183673469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/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</row>
    <row r="2" customFormat="false" ht="12.8" hidden="false" customHeight="false" outlineLevel="0" collapsed="false">
      <c r="A2" s="2" t="s">
        <v>38</v>
      </c>
      <c r="B2" s="2"/>
      <c r="C2" s="2"/>
      <c r="D2" s="2"/>
      <c r="E2" s="2" t="n">
        <v>9</v>
      </c>
      <c r="F2" s="2" t="n">
        <v>15</v>
      </c>
      <c r="G2" s="2" t="n">
        <v>1000000</v>
      </c>
      <c r="H2" s="2" t="n">
        <v>4480</v>
      </c>
      <c r="I2" s="2" t="n">
        <v>0</v>
      </c>
      <c r="J2" s="2" t="n">
        <v>512</v>
      </c>
      <c r="K2" s="2" t="n">
        <v>0</v>
      </c>
      <c r="L2" s="2" t="n">
        <v>0</v>
      </c>
      <c r="M2" s="2" t="n">
        <v>50</v>
      </c>
      <c r="N2" s="2" t="n">
        <v>100</v>
      </c>
      <c r="O2" s="2" t="n">
        <v>120</v>
      </c>
      <c r="P2" s="2" t="n">
        <v>20</v>
      </c>
      <c r="Q2" s="2" t="n">
        <v>15</v>
      </c>
      <c r="R2" s="3" t="s">
        <v>39</v>
      </c>
      <c r="S2" s="2" t="n">
        <v>8</v>
      </c>
      <c r="T2" s="2" t="n">
        <v>72</v>
      </c>
      <c r="U2" s="2" t="n">
        <v>1</v>
      </c>
      <c r="V2" s="2" t="n">
        <v>20</v>
      </c>
      <c r="W2" s="2" t="n">
        <v>0</v>
      </c>
      <c r="X2" s="2" t="n">
        <v>20</v>
      </c>
      <c r="Y2" s="2" t="n">
        <v>75</v>
      </c>
      <c r="Z2" s="2" t="n">
        <v>45</v>
      </c>
      <c r="AA2" s="2"/>
      <c r="AB2" s="2" t="n">
        <f aca="false">$E2*$F2</f>
        <v>135</v>
      </c>
      <c r="AC2" s="2" t="n">
        <f aca="false">$G2+($H2*52)</f>
        <v>1232960</v>
      </c>
      <c r="AD2" s="2" t="n">
        <f aca="false">$G2+($H2*52*10)</f>
        <v>3329600</v>
      </c>
      <c r="AE2" s="2" t="n">
        <f aca="false">$G2+($H2*52*100)</f>
        <v>24296000</v>
      </c>
      <c r="AF2" s="2" t="n">
        <f aca="false">($J2*1000*1000*52)/$AC2</f>
        <v>21593.5634570465</v>
      </c>
      <c r="AG2" s="2" t="n">
        <f aca="false">($J2*1000*1000*52*10)/$AD2</f>
        <v>79961.556943777</v>
      </c>
      <c r="AH2" s="2" t="n">
        <f aca="false">($J2*1000*1000*52*100)/$AE2</f>
        <v>109581.824168587</v>
      </c>
      <c r="AI2" s="2" t="n">
        <f aca="false">($K2*PI()*$L2*$L2)/($J2/1000)</f>
        <v>0</v>
      </c>
      <c r="AJ2" s="2" t="n">
        <f aca="false">($M2*PI()*$N2*$N2)/($J2/1000)</f>
        <v>3067961.57577128</v>
      </c>
      <c r="AK2" s="2" t="n">
        <f aca="false">$O2/($J2/1000)</f>
        <v>234.375</v>
      </c>
      <c r="AL2" s="2" t="n">
        <f aca="false">$P2/($J2/1000)</f>
        <v>39.0625</v>
      </c>
      <c r="AM2" s="2" t="n">
        <f aca="false">($W2+($X2*2)+($Y2*3)+($Z2*4))/($J2/1000)</f>
        <v>869.140625</v>
      </c>
    </row>
    <row r="3" customFormat="false" ht="12.8" hidden="false" customHeight="false" outlineLevel="0" collapsed="false">
      <c r="A3" s="2" t="s">
        <v>40</v>
      </c>
      <c r="B3" s="2"/>
      <c r="C3" s="2"/>
      <c r="D3" s="2"/>
      <c r="E3" s="2" t="n">
        <v>7</v>
      </c>
      <c r="F3" s="2" t="n">
        <v>7</v>
      </c>
      <c r="G3" s="2" t="n">
        <v>12000</v>
      </c>
      <c r="H3" s="2" t="n">
        <v>112</v>
      </c>
      <c r="I3" s="2" t="n">
        <v>0</v>
      </c>
      <c r="J3" s="2" t="n">
        <v>10</v>
      </c>
      <c r="K3" s="2" t="n">
        <v>0</v>
      </c>
      <c r="L3" s="2" t="n">
        <v>0</v>
      </c>
      <c r="M3" s="2" t="n">
        <v>100</v>
      </c>
      <c r="N3" s="2" t="n">
        <v>200</v>
      </c>
      <c r="O3" s="2" t="n">
        <v>0</v>
      </c>
      <c r="P3" s="2" t="n">
        <v>0</v>
      </c>
      <c r="Q3" s="2" t="n">
        <v>0</v>
      </c>
      <c r="R3" s="3" t="s">
        <v>41</v>
      </c>
      <c r="S3" s="2" t="n">
        <v>0</v>
      </c>
      <c r="T3" s="2" t="n">
        <v>0</v>
      </c>
      <c r="U3" s="2" t="n">
        <v>0</v>
      </c>
      <c r="V3" s="2" t="n">
        <v>20</v>
      </c>
      <c r="W3" s="2" t="n">
        <v>0</v>
      </c>
      <c r="X3" s="2" t="n">
        <v>0</v>
      </c>
      <c r="Y3" s="2" t="n">
        <v>0</v>
      </c>
      <c r="Z3" s="2" t="n">
        <v>0</v>
      </c>
      <c r="AA3" s="2"/>
      <c r="AB3" s="2" t="n">
        <f aca="false">$E3*$F3</f>
        <v>49</v>
      </c>
      <c r="AC3" s="2" t="n">
        <f aca="false">$G3+($H3*52)</f>
        <v>17824</v>
      </c>
      <c r="AD3" s="2" t="n">
        <f aca="false">$G3+($H3*52*10)</f>
        <v>70240</v>
      </c>
      <c r="AE3" s="2" t="n">
        <f aca="false">$G3+($H3*52*100)</f>
        <v>594400</v>
      </c>
      <c r="AF3" s="2" t="n">
        <f aca="false">($J3*1000*1000*52)/$AC3</f>
        <v>29174.1472172352</v>
      </c>
      <c r="AG3" s="2" t="n">
        <f aca="false">($J3*1000*1000*52*10)/$AD3</f>
        <v>74031.8906605923</v>
      </c>
      <c r="AH3" s="2" t="n">
        <f aca="false">($J3*1000*1000*52*100)/$AE3</f>
        <v>87483.1763122476</v>
      </c>
      <c r="AI3" s="2" t="n">
        <f aca="false">($K3*PI()*$L3*$L3)/($J3/1000)</f>
        <v>0</v>
      </c>
      <c r="AJ3" s="2" t="n">
        <f aca="false">($M3*PI()*$N3*$N3)/($J3/1000)</f>
        <v>1256637061.43592</v>
      </c>
      <c r="AK3" s="2" t="n">
        <f aca="false">$O3/($J3/1000)</f>
        <v>0</v>
      </c>
      <c r="AL3" s="2" t="n">
        <f aca="false">$P3/($J3/1000)</f>
        <v>0</v>
      </c>
      <c r="AM3" s="2" t="n">
        <f aca="false">($W3+($X3*2)+($Y3*3)+($Z3*4))/($J3/1000)</f>
        <v>0</v>
      </c>
    </row>
    <row r="4" customFormat="false" ht="12.8" hidden="false" customHeight="false" outlineLevel="0" collapsed="false">
      <c r="A4" s="2" t="s">
        <v>42</v>
      </c>
      <c r="B4" s="2"/>
      <c r="C4" s="2"/>
      <c r="D4" s="2"/>
      <c r="E4" s="2" t="n">
        <v>12</v>
      </c>
      <c r="F4" s="2" t="n">
        <v>13</v>
      </c>
      <c r="G4" s="2" t="n">
        <v>96000</v>
      </c>
      <c r="H4" s="2" t="n">
        <v>422</v>
      </c>
      <c r="I4" s="2" t="n">
        <v>0</v>
      </c>
      <c r="J4" s="2" t="n">
        <v>45</v>
      </c>
      <c r="K4" s="2" t="n">
        <v>0</v>
      </c>
      <c r="L4" s="2" t="n">
        <v>0</v>
      </c>
      <c r="M4" s="2" t="n">
        <v>2</v>
      </c>
      <c r="N4" s="2" t="n">
        <v>50</v>
      </c>
      <c r="O4" s="2" t="n">
        <v>0</v>
      </c>
      <c r="P4" s="2" t="n">
        <v>0</v>
      </c>
      <c r="Q4" s="2" t="n">
        <v>8</v>
      </c>
      <c r="R4" s="3" t="s">
        <v>41</v>
      </c>
      <c r="S4" s="2" t="n">
        <v>0</v>
      </c>
      <c r="T4" s="2" t="n">
        <v>0</v>
      </c>
      <c r="U4" s="2" t="n">
        <v>1</v>
      </c>
      <c r="V4" s="2" t="n">
        <v>20</v>
      </c>
      <c r="W4" s="2" t="n">
        <v>2</v>
      </c>
      <c r="X4" s="2" t="n">
        <v>2</v>
      </c>
      <c r="Y4" s="2" t="n">
        <v>2</v>
      </c>
      <c r="Z4" s="2" t="n">
        <v>1</v>
      </c>
      <c r="AA4" s="2"/>
      <c r="AB4" s="2" t="n">
        <f aca="false">$E4*$F4</f>
        <v>156</v>
      </c>
      <c r="AC4" s="2" t="n">
        <f aca="false">$G4+($H4*52)</f>
        <v>117944</v>
      </c>
      <c r="AD4" s="2" t="n">
        <f aca="false">$G4+($H4*52*10)</f>
        <v>315440</v>
      </c>
      <c r="AE4" s="2" t="n">
        <f aca="false">$G4+($H4*52*100)</f>
        <v>2290400</v>
      </c>
      <c r="AF4" s="2" t="n">
        <f aca="false">($J4*1000*1000*52)/$AC4</f>
        <v>19839.9240317439</v>
      </c>
      <c r="AG4" s="2" t="n">
        <f aca="false">($J4*1000*1000*52*10)/$AD4</f>
        <v>74182.0948516358</v>
      </c>
      <c r="AH4" s="2" t="n">
        <f aca="false">($J4*1000*1000*52*100)/$AE4</f>
        <v>102165.560600768</v>
      </c>
      <c r="AI4" s="2" t="n">
        <f aca="false">($K4*PI()*$L4*$L4)/($J4/1000)</f>
        <v>0</v>
      </c>
      <c r="AJ4" s="2" t="n">
        <f aca="false">($M4*PI()*$N4*$N4)/($J4/1000)</f>
        <v>349065.850398866</v>
      </c>
      <c r="AK4" s="2" t="n">
        <f aca="false">$O4/($J4/1000)</f>
        <v>0</v>
      </c>
      <c r="AL4" s="2" t="n">
        <f aca="false">$P4/($J4/1000)</f>
        <v>0</v>
      </c>
      <c r="AM4" s="2" t="n">
        <f aca="false">($W4+($X4*2)+($Y4*3)+($Z4*4))/($J4/1000)</f>
        <v>355.555555555556</v>
      </c>
    </row>
    <row r="5" customFormat="false" ht="12.8" hidden="false" customHeight="false" outlineLevel="0" collapsed="false">
      <c r="A5" s="2" t="s">
        <v>43</v>
      </c>
      <c r="B5" s="2"/>
      <c r="C5" s="2" t="n">
        <v>3200</v>
      </c>
      <c r="D5" s="2" t="n">
        <v>125</v>
      </c>
      <c r="E5" s="2" t="n">
        <v>15</v>
      </c>
      <c r="F5" s="2" t="n">
        <v>9</v>
      </c>
      <c r="G5" s="4" t="n">
        <f aca="false">$C5*$D5</f>
        <v>400000</v>
      </c>
      <c r="H5" s="2" t="n">
        <v>4000</v>
      </c>
      <c r="I5" s="2" t="n">
        <v>0</v>
      </c>
      <c r="J5" s="2" t="n">
        <v>1600</v>
      </c>
      <c r="K5" s="2" t="n">
        <v>0</v>
      </c>
      <c r="L5" s="2" t="n">
        <v>0</v>
      </c>
      <c r="M5" s="2" t="n">
        <v>50</v>
      </c>
      <c r="N5" s="2" t="n">
        <v>100</v>
      </c>
      <c r="O5" s="2" t="n">
        <v>0</v>
      </c>
      <c r="P5" s="2" t="n">
        <v>0</v>
      </c>
      <c r="Q5" s="2" t="n">
        <v>0</v>
      </c>
      <c r="R5" s="3" t="s">
        <v>41</v>
      </c>
      <c r="S5" s="2" t="n">
        <v>0</v>
      </c>
      <c r="T5" s="2" t="n">
        <v>0</v>
      </c>
      <c r="U5" s="2" t="n">
        <v>0</v>
      </c>
      <c r="V5" s="2" t="n">
        <v>20</v>
      </c>
      <c r="W5" s="2" t="n">
        <v>0</v>
      </c>
      <c r="X5" s="2" t="n">
        <v>0</v>
      </c>
      <c r="Y5" s="2" t="n">
        <v>0</v>
      </c>
      <c r="Z5" s="2" t="n">
        <v>0</v>
      </c>
      <c r="AA5" s="2"/>
      <c r="AB5" s="2" t="n">
        <f aca="false">$E5*$F5</f>
        <v>135</v>
      </c>
      <c r="AC5" s="2" t="n">
        <f aca="false">$G5+($H5*52)</f>
        <v>608000</v>
      </c>
      <c r="AD5" s="2" t="n">
        <f aca="false">$G5+($H5*52*10)</f>
        <v>2480000</v>
      </c>
      <c r="AE5" s="2" t="n">
        <f aca="false">$G5+($H5*52*100)</f>
        <v>21200000</v>
      </c>
      <c r="AF5" s="2" t="n">
        <f aca="false">($J5*1000*1000*52)/$AC5</f>
        <v>136842.105263158</v>
      </c>
      <c r="AG5" s="2" t="n">
        <f aca="false">($J5*1000*1000*52*10)/$AD5</f>
        <v>335483.870967742</v>
      </c>
      <c r="AH5" s="2" t="n">
        <f aca="false">($J5*1000*1000*52*100)/$AE5</f>
        <v>392452.830188679</v>
      </c>
      <c r="AI5" s="2" t="n">
        <f aca="false">($K5*PI()*$L5*$L5)/($J5/1000)</f>
        <v>0</v>
      </c>
      <c r="AJ5" s="2" t="n">
        <f aca="false">($M5*PI()*$N5*$N5)/($J5/1000)</f>
        <v>981747.70424681</v>
      </c>
      <c r="AK5" s="2" t="n">
        <f aca="false">$O5/($J5/1000)</f>
        <v>0</v>
      </c>
      <c r="AL5" s="2" t="n">
        <f aca="false">$P5/($J5/1000)</f>
        <v>0</v>
      </c>
      <c r="AM5" s="2" t="n">
        <f aca="false">($W5+($X5*2)+($Y5*3)+($Z5*4))/($J5/1000)</f>
        <v>0</v>
      </c>
    </row>
    <row r="6" customFormat="false" ht="12.8" hidden="false" customHeight="false" outlineLevel="0" collapsed="false">
      <c r="A6" s="2" t="s">
        <v>44</v>
      </c>
      <c r="B6" s="2"/>
      <c r="C6" s="2"/>
      <c r="D6" s="2"/>
      <c r="E6" s="2" t="n">
        <v>7</v>
      </c>
      <c r="F6" s="2" t="n">
        <v>7</v>
      </c>
      <c r="G6" s="2" t="n">
        <v>40000</v>
      </c>
      <c r="H6" s="2" t="n">
        <v>224</v>
      </c>
      <c r="I6" s="2" t="n">
        <v>0</v>
      </c>
      <c r="J6" s="2" t="n">
        <v>24</v>
      </c>
      <c r="K6" s="2" t="n">
        <v>0</v>
      </c>
      <c r="L6" s="2" t="n">
        <v>0</v>
      </c>
      <c r="M6" s="2" t="n">
        <v>100</v>
      </c>
      <c r="N6" s="2" t="n">
        <v>200</v>
      </c>
      <c r="O6" s="2" t="n">
        <v>0</v>
      </c>
      <c r="P6" s="2" t="n">
        <v>0</v>
      </c>
      <c r="Q6" s="2" t="n">
        <v>0</v>
      </c>
      <c r="R6" s="3" t="s">
        <v>41</v>
      </c>
      <c r="S6" s="2" t="n">
        <v>0</v>
      </c>
      <c r="T6" s="2" t="n">
        <v>0</v>
      </c>
      <c r="U6" s="2" t="n">
        <v>0</v>
      </c>
      <c r="V6" s="2" t="n">
        <v>20</v>
      </c>
      <c r="W6" s="2" t="n">
        <v>0</v>
      </c>
      <c r="X6" s="2" t="n">
        <v>0</v>
      </c>
      <c r="Y6" s="2" t="n">
        <v>0</v>
      </c>
      <c r="Z6" s="2" t="n">
        <v>0</v>
      </c>
      <c r="AA6" s="2"/>
      <c r="AB6" s="2" t="n">
        <f aca="false">$E6*$F6</f>
        <v>49</v>
      </c>
      <c r="AC6" s="2" t="n">
        <f aca="false">$G6+($H6*52)</f>
        <v>51648</v>
      </c>
      <c r="AD6" s="2" t="n">
        <f aca="false">$G6+($H6*52*10)</f>
        <v>156480</v>
      </c>
      <c r="AE6" s="2" t="n">
        <f aca="false">$G6+($H6*52*100)</f>
        <v>1204800</v>
      </c>
      <c r="AF6" s="2" t="n">
        <f aca="false">($J6*1000*1000*52)/$AC6</f>
        <v>24163.5687732342</v>
      </c>
      <c r="AG6" s="2" t="n">
        <f aca="false">($J6*1000*1000*52*10)/$AD6</f>
        <v>79754.6012269939</v>
      </c>
      <c r="AH6" s="2" t="n">
        <f aca="false">($J6*1000*1000*52*100)/$AE6</f>
        <v>103585.657370518</v>
      </c>
      <c r="AI6" s="2" t="n">
        <f aca="false">($K6*PI()*$L6*$L6)/($J6/1000)</f>
        <v>0</v>
      </c>
      <c r="AJ6" s="2" t="n">
        <f aca="false">($M6*PI()*$N6*$N6)/($J6/1000)</f>
        <v>523598775.598299</v>
      </c>
      <c r="AK6" s="2" t="n">
        <f aca="false">$O6/($J6/1000)</f>
        <v>0</v>
      </c>
      <c r="AL6" s="2" t="n">
        <f aca="false">$P6/($J6/1000)</f>
        <v>0</v>
      </c>
      <c r="AM6" s="2" t="n">
        <f aca="false">($W6+($X6*2)+($Y6*3)+($Z6*4))/($J6/1000)</f>
        <v>0</v>
      </c>
    </row>
    <row r="7" customFormat="false" ht="12.8" hidden="false" customHeight="false" outlineLevel="0" collapsed="false">
      <c r="A7" s="2" t="s">
        <v>45</v>
      </c>
      <c r="B7" s="2"/>
      <c r="C7" s="2"/>
      <c r="D7" s="2"/>
      <c r="E7" s="2" t="n">
        <v>5</v>
      </c>
      <c r="F7" s="2" t="n">
        <v>6</v>
      </c>
      <c r="G7" s="2" t="n">
        <v>18000</v>
      </c>
      <c r="H7" s="2" t="n">
        <v>480</v>
      </c>
      <c r="I7" s="2" t="n">
        <v>0</v>
      </c>
      <c r="J7" s="2" t="n">
        <v>44</v>
      </c>
      <c r="K7" s="2" t="n">
        <v>100</v>
      </c>
      <c r="L7" s="2" t="n">
        <v>500</v>
      </c>
      <c r="M7" s="2" t="n">
        <v>100</v>
      </c>
      <c r="N7" s="2" t="n">
        <v>75</v>
      </c>
      <c r="O7" s="2" t="n">
        <v>0</v>
      </c>
      <c r="P7" s="2" t="n">
        <v>0</v>
      </c>
      <c r="Q7" s="2" t="n">
        <v>5</v>
      </c>
      <c r="R7" s="3" t="s">
        <v>46</v>
      </c>
      <c r="S7" s="2" t="n">
        <v>15</v>
      </c>
      <c r="T7" s="2" t="n">
        <v>42</v>
      </c>
      <c r="U7" s="2" t="n">
        <v>2</v>
      </c>
      <c r="V7" s="2" t="n">
        <v>50</v>
      </c>
      <c r="W7" s="2" t="n">
        <v>40</v>
      </c>
      <c r="X7" s="2" t="n">
        <v>16</v>
      </c>
      <c r="Y7" s="2" t="n">
        <v>4</v>
      </c>
      <c r="Z7" s="2" t="n">
        <v>0</v>
      </c>
      <c r="AA7" s="2"/>
      <c r="AB7" s="2" t="n">
        <f aca="false">$E7*$F7</f>
        <v>30</v>
      </c>
      <c r="AC7" s="2" t="n">
        <f aca="false">$G7+($H7*52)</f>
        <v>42960</v>
      </c>
      <c r="AD7" s="2" t="n">
        <f aca="false">$G7+($H7*52*10)</f>
        <v>267600</v>
      </c>
      <c r="AE7" s="2" t="n">
        <f aca="false">$G7+($H7*52*100)</f>
        <v>2514000</v>
      </c>
      <c r="AF7" s="2" t="n">
        <f aca="false">($J7*1000*1000*52)/$AC7</f>
        <v>53258.8454376164</v>
      </c>
      <c r="AG7" s="2" t="n">
        <f aca="false">($J7*1000*1000*52*10)/$AD7</f>
        <v>85500.7473841555</v>
      </c>
      <c r="AH7" s="2" t="n">
        <f aca="false">($J7*1000*1000*52*100)/$AE7</f>
        <v>91010.3420843278</v>
      </c>
      <c r="AI7" s="2" t="n">
        <f aca="false">($K7*PI()*$L7*$L7)/($J7/1000)</f>
        <v>1784995825.90329</v>
      </c>
      <c r="AJ7" s="2" t="n">
        <f aca="false">($M7*PI()*$N7*$N7)/($J7/1000)</f>
        <v>40162406.0828241</v>
      </c>
      <c r="AK7" s="2" t="n">
        <f aca="false">$O7/($J7/1000)</f>
        <v>0</v>
      </c>
      <c r="AL7" s="2" t="n">
        <f aca="false">$P7/($J7/1000)</f>
        <v>0</v>
      </c>
      <c r="AM7" s="2" t="n">
        <f aca="false">($W7+($X7*2)+($Y7*3)+($Z7*4))/($J7/1000)</f>
        <v>1909.09090909091</v>
      </c>
    </row>
    <row r="8" customFormat="false" ht="12.8" hidden="false" customHeight="false" outlineLevel="0" collapsed="false">
      <c r="A8" s="2" t="s">
        <v>47</v>
      </c>
      <c r="B8" s="2"/>
      <c r="C8" s="2"/>
      <c r="D8" s="2"/>
      <c r="E8" s="2" t="n">
        <v>5</v>
      </c>
      <c r="F8" s="2" t="n">
        <v>8</v>
      </c>
      <c r="G8" s="2" t="n">
        <v>42000</v>
      </c>
      <c r="H8" s="2" t="n">
        <v>1152</v>
      </c>
      <c r="I8" s="2" t="n">
        <v>0</v>
      </c>
      <c r="J8" s="2" t="n">
        <v>96</v>
      </c>
      <c r="K8" s="2" t="n">
        <v>75</v>
      </c>
      <c r="L8" s="2" t="n">
        <v>400</v>
      </c>
      <c r="M8" s="2" t="n">
        <v>50</v>
      </c>
      <c r="N8" s="2" t="n">
        <v>75</v>
      </c>
      <c r="O8" s="2" t="n">
        <v>0</v>
      </c>
      <c r="P8" s="2" t="n">
        <v>0</v>
      </c>
      <c r="Q8" s="2" t="n">
        <v>10</v>
      </c>
      <c r="R8" s="3" t="s">
        <v>48</v>
      </c>
      <c r="S8" s="2" t="n">
        <v>20</v>
      </c>
      <c r="T8" s="2" t="n">
        <v>32</v>
      </c>
      <c r="U8" s="2" t="n">
        <v>2</v>
      </c>
      <c r="V8" s="2" t="n">
        <v>50</v>
      </c>
      <c r="W8" s="2" t="n">
        <v>20</v>
      </c>
      <c r="X8" s="2" t="n">
        <v>30</v>
      </c>
      <c r="Y8" s="2" t="n">
        <v>30</v>
      </c>
      <c r="Z8" s="2" t="n">
        <v>0</v>
      </c>
      <c r="AA8" s="2"/>
      <c r="AB8" s="2" t="n">
        <f aca="false">$E8*$F8</f>
        <v>40</v>
      </c>
      <c r="AC8" s="2" t="n">
        <f aca="false">$G8+($H8*52)</f>
        <v>101904</v>
      </c>
      <c r="AD8" s="2" t="n">
        <f aca="false">$G8+($H8*52*10)</f>
        <v>641040</v>
      </c>
      <c r="AE8" s="2" t="n">
        <f aca="false">$G8+($H8*52*100)</f>
        <v>6032400</v>
      </c>
      <c r="AF8" s="2" t="n">
        <f aca="false">($J8*1000*1000*52)/$AC8</f>
        <v>48987.2821479039</v>
      </c>
      <c r="AG8" s="2" t="n">
        <f aca="false">($J8*1000*1000*52*10)/$AD8</f>
        <v>77873.4556345938</v>
      </c>
      <c r="AH8" s="2" t="n">
        <f aca="false">($J8*1000*1000*52*100)/$AE8</f>
        <v>82753.1330813607</v>
      </c>
      <c r="AI8" s="2" t="n">
        <f aca="false">($K8*PI()*$L8*$L8)/($J8/1000)</f>
        <v>392699081.698724</v>
      </c>
      <c r="AJ8" s="2" t="n">
        <f aca="false">($M8*PI()*$N8*$N8)/($J8/1000)</f>
        <v>9203884.72731385</v>
      </c>
      <c r="AK8" s="2" t="n">
        <f aca="false">$O8/($J8/1000)</f>
        <v>0</v>
      </c>
      <c r="AL8" s="2" t="n">
        <f aca="false">$P8/($J8/1000)</f>
        <v>0</v>
      </c>
      <c r="AM8" s="2" t="n">
        <f aca="false">($W8+($X8*2)+($Y8*3)+($Z8*4))/($J8/1000)</f>
        <v>1770.83333333333</v>
      </c>
    </row>
    <row r="9" customFormat="false" ht="12.8" hidden="false" customHeight="false" outlineLevel="0" collapsed="false">
      <c r="A9" s="2" t="s">
        <v>49</v>
      </c>
      <c r="B9" s="2"/>
      <c r="C9" s="2"/>
      <c r="D9" s="2"/>
      <c r="E9" s="2" t="n">
        <v>8</v>
      </c>
      <c r="F9" s="2" t="n">
        <v>16</v>
      </c>
      <c r="G9" s="2" t="n">
        <v>25000000</v>
      </c>
      <c r="H9" s="2" t="n">
        <v>16000</v>
      </c>
      <c r="I9" s="2" t="n">
        <v>0</v>
      </c>
      <c r="J9" s="2" t="n">
        <v>16000</v>
      </c>
      <c r="K9" s="2" t="n">
        <v>0</v>
      </c>
      <c r="L9" s="2" t="n">
        <v>0</v>
      </c>
      <c r="M9" s="2" t="n">
        <v>50</v>
      </c>
      <c r="N9" s="2" t="n">
        <v>100</v>
      </c>
      <c r="O9" s="2" t="n">
        <v>50</v>
      </c>
      <c r="P9" s="2" t="n">
        <v>50</v>
      </c>
      <c r="Q9" s="2" t="n">
        <v>20</v>
      </c>
      <c r="R9" s="3" t="s">
        <v>41</v>
      </c>
      <c r="S9" s="2" t="n">
        <v>0</v>
      </c>
      <c r="T9" s="2" t="n">
        <v>0</v>
      </c>
      <c r="U9" s="2" t="n">
        <v>1</v>
      </c>
      <c r="V9" s="2" t="n">
        <v>20</v>
      </c>
      <c r="W9" s="2" t="n">
        <v>0</v>
      </c>
      <c r="X9" s="2" t="n">
        <v>22</v>
      </c>
      <c r="Y9" s="2" t="n">
        <v>52</v>
      </c>
      <c r="Z9" s="2" t="n">
        <v>75</v>
      </c>
      <c r="AA9" s="2"/>
      <c r="AB9" s="2" t="n">
        <f aca="false">$E9*$F9</f>
        <v>128</v>
      </c>
      <c r="AC9" s="2" t="n">
        <f aca="false">$G9+($H9*52)</f>
        <v>25832000</v>
      </c>
      <c r="AD9" s="2" t="n">
        <f aca="false">$G9+($H9*52*10)</f>
        <v>33320000</v>
      </c>
      <c r="AE9" s="2" t="n">
        <f aca="false">$G9+($H9*52*100)</f>
        <v>108200000</v>
      </c>
      <c r="AF9" s="2" t="n">
        <f aca="false">($J9*1000*1000*52)/$AC9</f>
        <v>32208.1139671725</v>
      </c>
      <c r="AG9" s="2" t="n">
        <f aca="false">($J9*1000*1000*52*10)/$AD9</f>
        <v>249699.879951981</v>
      </c>
      <c r="AH9" s="2" t="n">
        <f aca="false">($J9*1000*1000*52*100)/$AE9</f>
        <v>768946.395563771</v>
      </c>
      <c r="AI9" s="2" t="n">
        <f aca="false">($K9*PI()*$L9*$L9)/($J9/1000)</f>
        <v>0</v>
      </c>
      <c r="AJ9" s="2" t="n">
        <f aca="false">($M9*PI()*$N9*$N9)/($J9/1000)</f>
        <v>98174.770424681</v>
      </c>
      <c r="AK9" s="2" t="n">
        <f aca="false">$O9/($J9/1000)</f>
        <v>3.125</v>
      </c>
      <c r="AL9" s="2" t="n">
        <f aca="false">$P9/($J9/1000)</f>
        <v>3.125</v>
      </c>
      <c r="AM9" s="2" t="n">
        <f aca="false">($W9+($X9*2)+($Y9*3)+($Z9*4))/($J9/1000)</f>
        <v>31.25</v>
      </c>
    </row>
    <row r="10" customFormat="false" ht="12.8" hidden="false" customHeight="false" outlineLevel="0" collapsed="false">
      <c r="A10" s="2" t="s">
        <v>50</v>
      </c>
      <c r="B10" s="2"/>
      <c r="C10" s="2"/>
      <c r="D10" s="2"/>
      <c r="E10" s="2" t="n">
        <v>8</v>
      </c>
      <c r="F10" s="2" t="n">
        <v>8</v>
      </c>
      <c r="G10" s="2" t="n">
        <v>7800</v>
      </c>
      <c r="H10" s="2" t="n">
        <v>250</v>
      </c>
      <c r="I10" s="2" t="n">
        <v>0</v>
      </c>
      <c r="J10" s="2" t="n">
        <v>24</v>
      </c>
      <c r="K10" s="2" t="n">
        <v>100</v>
      </c>
      <c r="L10" s="2" t="n">
        <v>500</v>
      </c>
      <c r="M10" s="2" t="n">
        <v>125</v>
      </c>
      <c r="N10" s="2" t="n">
        <v>50</v>
      </c>
      <c r="O10" s="2" t="n">
        <v>0</v>
      </c>
      <c r="P10" s="2" t="n">
        <v>0</v>
      </c>
      <c r="Q10" s="2" t="n">
        <v>5</v>
      </c>
      <c r="R10" s="3" t="s">
        <v>51</v>
      </c>
      <c r="S10" s="2" t="n">
        <v>15</v>
      </c>
      <c r="T10" s="2" t="n">
        <v>42</v>
      </c>
      <c r="U10" s="2" t="n">
        <v>2</v>
      </c>
      <c r="V10" s="2" t="n">
        <v>50</v>
      </c>
      <c r="W10" s="2" t="n">
        <v>50</v>
      </c>
      <c r="X10" s="2" t="n">
        <v>0</v>
      </c>
      <c r="Y10" s="2" t="n">
        <v>0</v>
      </c>
      <c r="Z10" s="2" t="n">
        <v>0</v>
      </c>
      <c r="AA10" s="2"/>
      <c r="AB10" s="2" t="n">
        <f aca="false">$E10*$F10</f>
        <v>64</v>
      </c>
      <c r="AC10" s="2" t="n">
        <f aca="false">$G10+($H10*52)</f>
        <v>20800</v>
      </c>
      <c r="AD10" s="2" t="n">
        <f aca="false">$G10+($H10*52*10)</f>
        <v>137800</v>
      </c>
      <c r="AE10" s="2" t="n">
        <f aca="false">$G10+($H10*52*100)</f>
        <v>1307800</v>
      </c>
      <c r="AF10" s="2" t="n">
        <f aca="false">($J10*1000*1000*52)/$AC10</f>
        <v>60000</v>
      </c>
      <c r="AG10" s="2" t="n">
        <f aca="false">($J10*1000*1000*52*10)/$AD10</f>
        <v>90566.0377358491</v>
      </c>
      <c r="AH10" s="2" t="n">
        <f aca="false">($J10*1000*1000*52*100)/$AE10</f>
        <v>95427.435387674</v>
      </c>
      <c r="AI10" s="2" t="n">
        <f aca="false">($K10*PI()*$L10*$L10)/($J10/1000)</f>
        <v>3272492347.48937</v>
      </c>
      <c r="AJ10" s="2" t="n">
        <f aca="false">($M10*PI()*$N10*$N10)/($J10/1000)</f>
        <v>40906154.3436171</v>
      </c>
      <c r="AK10" s="2" t="n">
        <f aca="false">$O10/($J10/1000)</f>
        <v>0</v>
      </c>
      <c r="AL10" s="2" t="n">
        <f aca="false">$P10/($J10/1000)</f>
        <v>0</v>
      </c>
      <c r="AM10" s="2" t="n">
        <f aca="false">($W10+($X10*2)+($Y10*3)+($Z10*4))/($J10/1000)</f>
        <v>2083.33333333333</v>
      </c>
    </row>
    <row r="11" customFormat="false" ht="12.8" hidden="false" customHeight="false" outlineLevel="0" collapsed="false">
      <c r="A11" s="2" t="s">
        <v>52</v>
      </c>
      <c r="B11" s="2"/>
      <c r="C11" s="2"/>
      <c r="D11" s="2"/>
      <c r="E11" s="2" t="n">
        <v>5</v>
      </c>
      <c r="F11" s="2" t="n">
        <v>8</v>
      </c>
      <c r="G11" s="2" t="n">
        <v>60000</v>
      </c>
      <c r="H11" s="2" t="n">
        <v>1184</v>
      </c>
      <c r="I11" s="2" t="n">
        <v>0</v>
      </c>
      <c r="J11" s="2" t="n">
        <v>96</v>
      </c>
      <c r="K11" s="2" t="n">
        <v>40</v>
      </c>
      <c r="L11" s="2" t="n">
        <v>400</v>
      </c>
      <c r="M11" s="2" t="n">
        <v>30</v>
      </c>
      <c r="N11" s="2" t="n">
        <v>50</v>
      </c>
      <c r="O11" s="2" t="n">
        <v>40</v>
      </c>
      <c r="P11" s="2" t="n">
        <v>40</v>
      </c>
      <c r="Q11" s="2" t="n">
        <v>10</v>
      </c>
      <c r="R11" s="3" t="s">
        <v>53</v>
      </c>
      <c r="S11" s="2" t="n">
        <v>20</v>
      </c>
      <c r="T11" s="2" t="n">
        <v>32</v>
      </c>
      <c r="U11" s="2" t="n">
        <v>1</v>
      </c>
      <c r="V11" s="2" t="n">
        <v>20</v>
      </c>
      <c r="W11" s="2" t="n">
        <v>5</v>
      </c>
      <c r="X11" s="2" t="n">
        <v>20</v>
      </c>
      <c r="Y11" s="2" t="n">
        <v>30</v>
      </c>
      <c r="Z11" s="2" t="n">
        <v>10</v>
      </c>
      <c r="AA11" s="2"/>
      <c r="AB11" s="2" t="n">
        <f aca="false">$E11*$F11</f>
        <v>40</v>
      </c>
      <c r="AC11" s="2" t="n">
        <f aca="false">$G11+($H11*52)</f>
        <v>121568</v>
      </c>
      <c r="AD11" s="2" t="n">
        <f aca="false">$G11+($H11*52*10)</f>
        <v>675680</v>
      </c>
      <c r="AE11" s="2" t="n">
        <f aca="false">$G11+($H11*52*100)</f>
        <v>6216800</v>
      </c>
      <c r="AF11" s="2" t="n">
        <f aca="false">($J11*1000*1000*52)/$AC11</f>
        <v>41063.4377467755</v>
      </c>
      <c r="AG11" s="2" t="n">
        <f aca="false">($J11*1000*1000*52*10)/$AD11</f>
        <v>73881.1271607862</v>
      </c>
      <c r="AH11" s="2" t="n">
        <f aca="false">($J11*1000*1000*52*100)/$AE11</f>
        <v>80298.5458756917</v>
      </c>
      <c r="AI11" s="2" t="n">
        <f aca="false">($K11*PI()*$L11*$L11)/($J11/1000)</f>
        <v>209439510.23932</v>
      </c>
      <c r="AJ11" s="2" t="n">
        <f aca="false">($M11*PI()*$N11*$N11)/($J11/1000)</f>
        <v>2454369.26061703</v>
      </c>
      <c r="AK11" s="2" t="n">
        <f aca="false">$O11/($J11/1000)</f>
        <v>416.666666666667</v>
      </c>
      <c r="AL11" s="2" t="n">
        <f aca="false">$P11/($J11/1000)</f>
        <v>416.666666666667</v>
      </c>
      <c r="AM11" s="2" t="n">
        <f aca="false">($W11+($X11*2)+($Y11*3)+($Z11*4))/($J11/1000)</f>
        <v>1822.91666666667</v>
      </c>
    </row>
    <row r="12" customFormat="false" ht="12.8" hidden="false" customHeight="false" outlineLevel="0" collapsed="false">
      <c r="A12" s="2" t="s">
        <v>54</v>
      </c>
      <c r="B12" s="2"/>
      <c r="C12" s="2"/>
      <c r="D12" s="2"/>
      <c r="E12" s="2" t="n">
        <v>5</v>
      </c>
      <c r="F12" s="2" t="n">
        <v>7</v>
      </c>
      <c r="G12" s="2" t="n">
        <v>200000</v>
      </c>
      <c r="H12" s="2" t="n">
        <v>1760</v>
      </c>
      <c r="I12" s="2" t="n">
        <v>0</v>
      </c>
      <c r="J12" s="2" t="n">
        <v>160</v>
      </c>
      <c r="K12" s="2" t="n">
        <v>0</v>
      </c>
      <c r="L12" s="2" t="n">
        <v>0</v>
      </c>
      <c r="M12" s="2" t="n">
        <v>20</v>
      </c>
      <c r="N12" s="2" t="n">
        <v>50</v>
      </c>
      <c r="O12" s="2" t="n">
        <v>60</v>
      </c>
      <c r="P12" s="2" t="n">
        <v>10</v>
      </c>
      <c r="Q12" s="2" t="n">
        <v>5</v>
      </c>
      <c r="R12" s="3" t="s">
        <v>39</v>
      </c>
      <c r="S12" s="2" t="n">
        <v>4</v>
      </c>
      <c r="T12" s="2" t="n">
        <v>92</v>
      </c>
      <c r="U12" s="2" t="n">
        <v>1</v>
      </c>
      <c r="V12" s="2" t="n">
        <v>20</v>
      </c>
      <c r="W12" s="2" t="n">
        <v>0</v>
      </c>
      <c r="X12" s="2" t="n">
        <v>10</v>
      </c>
      <c r="Y12" s="2" t="n">
        <v>25</v>
      </c>
      <c r="Z12" s="2" t="n">
        <v>15</v>
      </c>
      <c r="AA12" s="2"/>
      <c r="AB12" s="2" t="n">
        <f aca="false">$E12*$F12</f>
        <v>35</v>
      </c>
      <c r="AC12" s="2" t="n">
        <f aca="false">$G12+($H12*52)</f>
        <v>291520</v>
      </c>
      <c r="AD12" s="2" t="n">
        <f aca="false">$G12+($H12*52*10)</f>
        <v>1115200</v>
      </c>
      <c r="AE12" s="2" t="n">
        <f aca="false">$G12+($H12*52*100)</f>
        <v>9352000</v>
      </c>
      <c r="AF12" s="2" t="n">
        <f aca="false">($J12*1000*1000*52)/$AC12</f>
        <v>28540.0658616904</v>
      </c>
      <c r="AG12" s="2" t="n">
        <f aca="false">($J12*1000*1000*52*10)/$AD12</f>
        <v>74605.4519368723</v>
      </c>
      <c r="AH12" s="2" t="n">
        <f aca="false">($J12*1000*1000*52*100)/$AE12</f>
        <v>88964.9272882806</v>
      </c>
      <c r="AI12" s="2" t="n">
        <f aca="false">($K12*PI()*$L12*$L12)/($J12/1000)</f>
        <v>0</v>
      </c>
      <c r="AJ12" s="2" t="n">
        <f aca="false">($M12*PI()*$N12*$N12)/($J12/1000)</f>
        <v>981747.70424681</v>
      </c>
      <c r="AK12" s="2" t="n">
        <f aca="false">$O12/($J12/1000)</f>
        <v>375</v>
      </c>
      <c r="AL12" s="2" t="n">
        <f aca="false">$P12/($J12/1000)</f>
        <v>62.5</v>
      </c>
      <c r="AM12" s="2" t="n">
        <f aca="false">($W12+($X12*2)+($Y12*3)+($Z12*4))/($J12/1000)</f>
        <v>968.75</v>
      </c>
    </row>
    <row r="13" customFormat="false" ht="12.8" hidden="false" customHeight="false" outlineLevel="0" collapsed="false">
      <c r="AF13" s="5"/>
      <c r="AG13" s="5"/>
      <c r="AH13" s="5"/>
    </row>
    <row r="17" customFormat="false" ht="12.8" hidden="false" customHeight="false" outlineLevel="0" collapsed="false">
      <c r="AI17" s="0" t="s">
        <v>55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9"/>
  <sheetViews>
    <sheetView windowProtection="tru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2" ySplit="1" topLeftCell="C2" activePane="bottomRight" state="frozen"/>
      <selection pane="topLeft" activeCell="A1" activeCellId="0" sqref="A1"/>
      <selection pane="topRight" activeCell="C1" activeCellId="0" sqref="C1"/>
      <selection pane="bottomLeft" activeCell="A2" activeCellId="0" sqref="A2"/>
      <selection pane="bottomRight" activeCell="D9" activeCellId="0" sqref="D9"/>
    </sheetView>
  </sheetViews>
  <sheetFormatPr defaultRowHeight="12.8"/>
  <cols>
    <col collapsed="false" hidden="false" max="1" min="1" style="0" width="23.5765306122449"/>
    <col collapsed="false" hidden="false" max="2" min="2" style="0" width="10.7448979591837"/>
    <col collapsed="false" hidden="false" max="3" min="3" style="0" width="6.6530612244898"/>
    <col collapsed="false" hidden="false" max="4" min="4" style="0" width="7.49489795918367"/>
    <col collapsed="false" hidden="false" max="5" min="5" style="0" width="11.3010204081633"/>
    <col collapsed="false" hidden="false" max="6" min="6" style="0" width="10.3214285714286"/>
    <col collapsed="false" hidden="false" max="7" min="7" style="0" width="16.5255102040816"/>
    <col collapsed="false" hidden="false" max="8" min="8" style="0" width="17.3673469387755"/>
    <col collapsed="false" hidden="false" max="9" min="9" style="0" width="22.3112244897959"/>
    <col collapsed="false" hidden="false" max="10" min="10" style="0" width="20.3316326530612"/>
    <col collapsed="false" hidden="false" max="11" min="11" style="0" width="22.0204081632653"/>
    <col collapsed="false" hidden="false" max="12" min="12" style="0" width="15.8214285714286"/>
    <col collapsed="false" hidden="false" max="13" min="13" style="0" width="18.9234693877551"/>
    <col collapsed="false" hidden="false" max="14" min="14" style="0" width="12.7142857142857"/>
    <col collapsed="false" hidden="false" max="15" min="15" style="0" width="18.6377551020408"/>
    <col collapsed="false" hidden="false" max="16" min="16" style="0" width="21.0408163265306"/>
    <col collapsed="false" hidden="false" max="17" min="17" style="0" width="21.5969387755102"/>
    <col collapsed="false" hidden="false" max="18" min="18" style="0" width="13.984693877551"/>
    <col collapsed="false" hidden="false" max="19" min="19" style="0" width="21.3214285714286"/>
    <col collapsed="false" hidden="false" max="20" min="20" style="0" width="24.7040816326531"/>
    <col collapsed="false" hidden="false" max="21" min="21" style="0" width="11.1683673469388"/>
    <col collapsed="false" hidden="false" max="22" min="22" style="0" width="13.8418367346939"/>
    <col collapsed="false" hidden="false" max="23" min="23" style="0" width="19.7704081632653"/>
    <col collapsed="false" hidden="false" max="24" min="24" style="0" width="17.515306122449"/>
    <col collapsed="false" hidden="false" max="25" min="25" style="0" width="21.3214285714286"/>
    <col collapsed="false" hidden="false" max="26" min="26" style="0" width="23.0102040816327"/>
    <col collapsed="false" hidden="false" max="27" min="27" style="0" width="11.7959183673469"/>
    <col collapsed="false" hidden="false" max="28" min="28" style="0" width="7.21938775510204"/>
    <col collapsed="false" hidden="false" max="29" min="29" style="0" width="15.1122448979592"/>
    <col collapsed="false" hidden="false" max="30" min="30" style="0" width="16.1020408163265"/>
    <col collapsed="false" hidden="false" max="31" min="31" style="0" width="17.0918367346939"/>
    <col collapsed="false" hidden="false" max="32" min="32" style="0" width="12.4387755102041"/>
    <col collapsed="false" hidden="false" max="33" min="33" style="0" width="13.4183673469388"/>
    <col collapsed="false" hidden="false" max="34" min="34" style="0" width="14.4081632653061"/>
    <col collapsed="false" hidden="false" max="35" min="35" style="0" width="22.0204081632653"/>
    <col collapsed="false" hidden="false" max="36" min="36" style="0" width="20.3316326530612"/>
    <col collapsed="false" hidden="false" max="37" min="37" style="0" width="12.1479591836735"/>
    <col collapsed="false" hidden="false" max="38" min="38" style="0" width="14.1275510204082"/>
    <col collapsed="false" hidden="false" max="39" min="39" style="0" width="11.4489795918367"/>
    <col collapsed="false" hidden="false" max="1025" min="40" style="0" width="11.7959183673469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/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</row>
    <row r="2" customFormat="false" ht="12.8" hidden="false" customHeight="false" outlineLevel="0" collapsed="false">
      <c r="A2" s="2" t="s">
        <v>40</v>
      </c>
      <c r="B2" s="0" t="n">
        <v>1</v>
      </c>
      <c r="C2" s="2"/>
      <c r="D2" s="2"/>
      <c r="E2" s="2" t="n">
        <f aca="false">BUILD!E$3</f>
        <v>7</v>
      </c>
      <c r="F2" s="2" t="n">
        <f aca="false">BUILD!F$3</f>
        <v>7</v>
      </c>
      <c r="G2" s="2" t="n">
        <f aca="false">BUILD!G$3</f>
        <v>12000</v>
      </c>
      <c r="H2" s="2" t="n">
        <f aca="false">BUILD!H$3</f>
        <v>112</v>
      </c>
      <c r="I2" s="2" t="n">
        <f aca="false">BUILD!I$3</f>
        <v>0</v>
      </c>
      <c r="J2" s="6" t="n">
        <f aca="false">(BUILD!J$3)*($B2/8)</f>
        <v>1.25</v>
      </c>
      <c r="K2" s="2" t="n">
        <f aca="false">BUILD!K$3</f>
        <v>0</v>
      </c>
      <c r="L2" s="2" t="n">
        <f aca="false">BUILD!L$3</f>
        <v>0</v>
      </c>
      <c r="M2" s="2" t="n">
        <f aca="false">BUILD!M$3</f>
        <v>100</v>
      </c>
      <c r="N2" s="2" t="n">
        <f aca="false">BUILD!N$3</f>
        <v>200</v>
      </c>
      <c r="O2" s="2" t="n">
        <f aca="false">BUILD!O$3</f>
        <v>0</v>
      </c>
      <c r="P2" s="2" t="n">
        <f aca="false">BUILD!P$3</f>
        <v>0</v>
      </c>
      <c r="Q2" s="2" t="n">
        <f aca="false">BUILD!Q$3</f>
        <v>0</v>
      </c>
      <c r="R2" s="2" t="str">
        <f aca="false">BUILD!R$3</f>
        <v>None</v>
      </c>
      <c r="S2" s="2" t="n">
        <f aca="false">BUILD!S$3</f>
        <v>0</v>
      </c>
      <c r="T2" s="2" t="n">
        <f aca="false">BUILD!T$3</f>
        <v>0</v>
      </c>
      <c r="U2" s="2" t="n">
        <f aca="false">BUILD!U$3</f>
        <v>0</v>
      </c>
      <c r="V2" s="2" t="n">
        <f aca="false">BUILD!V$3</f>
        <v>20</v>
      </c>
      <c r="W2" s="2" t="n">
        <f aca="false">BUILD!W$3</f>
        <v>0</v>
      </c>
      <c r="X2" s="2" t="n">
        <f aca="false">BUILD!X$3</f>
        <v>0</v>
      </c>
      <c r="Y2" s="2" t="n">
        <f aca="false">BUILD!Y$3</f>
        <v>0</v>
      </c>
      <c r="Z2" s="2" t="n">
        <f aca="false">BUILD!Z$3</f>
        <v>0</v>
      </c>
      <c r="AB2" s="2" t="n">
        <f aca="false">$E2*$F2</f>
        <v>49</v>
      </c>
      <c r="AC2" s="2" t="n">
        <f aca="false">$G2+($H2*52)</f>
        <v>17824</v>
      </c>
      <c r="AD2" s="2" t="n">
        <f aca="false">$G2+($H2*52*10)</f>
        <v>70240</v>
      </c>
      <c r="AE2" s="2" t="n">
        <f aca="false">$G2+($H2*52*100)</f>
        <v>594400</v>
      </c>
      <c r="AF2" s="2" t="n">
        <f aca="false">($J2*1000*1000*52)/$AC2</f>
        <v>3646.7684021544</v>
      </c>
      <c r="AG2" s="2" t="n">
        <f aca="false">($J2*1000*1000*52*10)/$AD2</f>
        <v>9253.98633257403</v>
      </c>
      <c r="AH2" s="2" t="n">
        <f aca="false">($J2*1000*1000*52*100)/$AE2</f>
        <v>10935.397039031</v>
      </c>
      <c r="AI2" s="2" t="n">
        <f aca="false">($K2*PI()*$L2*$L2)/($J2/1000)</f>
        <v>0</v>
      </c>
      <c r="AJ2" s="2" t="n">
        <f aca="false">($M2*PI()*$N2*$N2)/($J2/1000)</f>
        <v>10053096491.4873</v>
      </c>
      <c r="AK2" s="2" t="n">
        <f aca="false">$O2/($J2/1000)</f>
        <v>0</v>
      </c>
      <c r="AL2" s="2" t="n">
        <f aca="false">$P2/($J2/1000)</f>
        <v>0</v>
      </c>
      <c r="AM2" s="2" t="n">
        <f aca="false">($W2+($X2*2)+($Y2*3)+($Z2*4))/($J2/1000)</f>
        <v>0</v>
      </c>
    </row>
    <row r="3" customFormat="false" ht="12.8" hidden="false" customHeight="false" outlineLevel="0" collapsed="false">
      <c r="A3" s="2" t="s">
        <v>40</v>
      </c>
      <c r="B3" s="0" t="n">
        <v>2</v>
      </c>
      <c r="C3" s="2"/>
      <c r="D3" s="2"/>
      <c r="E3" s="2" t="n">
        <f aca="false">BUILD!E$3</f>
        <v>7</v>
      </c>
      <c r="F3" s="2" t="n">
        <f aca="false">BUILD!F$3</f>
        <v>7</v>
      </c>
      <c r="G3" s="2" t="n">
        <f aca="false">BUILD!G$3</f>
        <v>12000</v>
      </c>
      <c r="H3" s="2" t="n">
        <f aca="false">BUILD!H$3</f>
        <v>112</v>
      </c>
      <c r="I3" s="2" t="n">
        <f aca="false">BUILD!I$3</f>
        <v>0</v>
      </c>
      <c r="J3" s="6" t="n">
        <f aca="false">(BUILD!J$3)*($B3/8)</f>
        <v>2.5</v>
      </c>
      <c r="K3" s="2" t="n">
        <f aca="false">BUILD!K$3</f>
        <v>0</v>
      </c>
      <c r="L3" s="2" t="n">
        <f aca="false">BUILD!L$3</f>
        <v>0</v>
      </c>
      <c r="M3" s="2" t="n">
        <f aca="false">BUILD!M$3</f>
        <v>100</v>
      </c>
      <c r="N3" s="2" t="n">
        <f aca="false">BUILD!N$3</f>
        <v>200</v>
      </c>
      <c r="O3" s="2" t="n">
        <f aca="false">BUILD!O$3</f>
        <v>0</v>
      </c>
      <c r="P3" s="2" t="n">
        <f aca="false">BUILD!P$3</f>
        <v>0</v>
      </c>
      <c r="Q3" s="2" t="n">
        <f aca="false">BUILD!Q$3</f>
        <v>0</v>
      </c>
      <c r="R3" s="2" t="str">
        <f aca="false">BUILD!R$3</f>
        <v>None</v>
      </c>
      <c r="S3" s="2" t="n">
        <f aca="false">BUILD!S$3</f>
        <v>0</v>
      </c>
      <c r="T3" s="2" t="n">
        <f aca="false">BUILD!T$3</f>
        <v>0</v>
      </c>
      <c r="U3" s="2" t="n">
        <f aca="false">BUILD!U$3</f>
        <v>0</v>
      </c>
      <c r="V3" s="2" t="n">
        <f aca="false">BUILD!V$3</f>
        <v>20</v>
      </c>
      <c r="W3" s="2" t="n">
        <f aca="false">BUILD!W$3</f>
        <v>0</v>
      </c>
      <c r="X3" s="2" t="n">
        <f aca="false">BUILD!X$3</f>
        <v>0</v>
      </c>
      <c r="Y3" s="2" t="n">
        <f aca="false">BUILD!Y$3</f>
        <v>0</v>
      </c>
      <c r="Z3" s="2" t="n">
        <f aca="false">BUILD!Z$3</f>
        <v>0</v>
      </c>
      <c r="AB3" s="2" t="n">
        <f aca="false">$E3*$F3</f>
        <v>49</v>
      </c>
      <c r="AC3" s="2" t="n">
        <f aca="false">$G3+($H3*52)</f>
        <v>17824</v>
      </c>
      <c r="AD3" s="2" t="n">
        <f aca="false">$G3+($H3*52*10)</f>
        <v>70240</v>
      </c>
      <c r="AE3" s="2" t="n">
        <f aca="false">$G3+($H3*52*100)</f>
        <v>594400</v>
      </c>
      <c r="AF3" s="2" t="n">
        <f aca="false">($J3*1000*1000*52)/$AC3</f>
        <v>7293.5368043088</v>
      </c>
      <c r="AG3" s="2" t="n">
        <f aca="false">($J3*1000*1000*52*10)/$AD3</f>
        <v>18507.9726651481</v>
      </c>
      <c r="AH3" s="2" t="n">
        <f aca="false">($J3*1000*1000*52*100)/$AE3</f>
        <v>21870.7940780619</v>
      </c>
      <c r="AI3" s="2" t="n">
        <f aca="false">($K3*PI()*$L3*$L3)/($J3/1000)</f>
        <v>0</v>
      </c>
      <c r="AJ3" s="2" t="n">
        <f aca="false">($M3*PI()*$N3*$N3)/($J3/1000)</f>
        <v>5026548245.74367</v>
      </c>
      <c r="AK3" s="2" t="n">
        <f aca="false">$O3/($J3/1000)</f>
        <v>0</v>
      </c>
      <c r="AL3" s="2" t="n">
        <f aca="false">$P3/($J3/1000)</f>
        <v>0</v>
      </c>
      <c r="AM3" s="2" t="n">
        <f aca="false">($W3+($X3*2)+($Y3*3)+($Z3*4))/($J3/1000)</f>
        <v>0</v>
      </c>
    </row>
    <row r="4" customFormat="false" ht="12.8" hidden="false" customHeight="false" outlineLevel="0" collapsed="false">
      <c r="A4" s="2" t="s">
        <v>40</v>
      </c>
      <c r="B4" s="0" t="n">
        <v>3</v>
      </c>
      <c r="C4" s="2"/>
      <c r="D4" s="2"/>
      <c r="E4" s="2" t="n">
        <f aca="false">BUILD!E$3</f>
        <v>7</v>
      </c>
      <c r="F4" s="2" t="n">
        <f aca="false">BUILD!F$3</f>
        <v>7</v>
      </c>
      <c r="G4" s="2" t="n">
        <f aca="false">BUILD!G$3</f>
        <v>12000</v>
      </c>
      <c r="H4" s="2" t="n">
        <f aca="false">BUILD!H$3</f>
        <v>112</v>
      </c>
      <c r="I4" s="2" t="n">
        <f aca="false">BUILD!I$3</f>
        <v>0</v>
      </c>
      <c r="J4" s="6" t="n">
        <f aca="false">(BUILD!J$3)*($B4/8)</f>
        <v>3.75</v>
      </c>
      <c r="K4" s="2" t="n">
        <f aca="false">BUILD!K$3</f>
        <v>0</v>
      </c>
      <c r="L4" s="2" t="n">
        <f aca="false">BUILD!L$3</f>
        <v>0</v>
      </c>
      <c r="M4" s="2" t="n">
        <f aca="false">BUILD!M$3</f>
        <v>100</v>
      </c>
      <c r="N4" s="2" t="n">
        <f aca="false">BUILD!N$3</f>
        <v>200</v>
      </c>
      <c r="O4" s="2" t="n">
        <f aca="false">BUILD!O$3</f>
        <v>0</v>
      </c>
      <c r="P4" s="2" t="n">
        <f aca="false">BUILD!P$3</f>
        <v>0</v>
      </c>
      <c r="Q4" s="2" t="n">
        <f aca="false">BUILD!Q$3</f>
        <v>0</v>
      </c>
      <c r="R4" s="2" t="str">
        <f aca="false">BUILD!R$3</f>
        <v>None</v>
      </c>
      <c r="S4" s="2" t="n">
        <f aca="false">BUILD!S$3</f>
        <v>0</v>
      </c>
      <c r="T4" s="2" t="n">
        <f aca="false">BUILD!T$3</f>
        <v>0</v>
      </c>
      <c r="U4" s="2" t="n">
        <f aca="false">BUILD!U$3</f>
        <v>0</v>
      </c>
      <c r="V4" s="2" t="n">
        <f aca="false">BUILD!V$3</f>
        <v>20</v>
      </c>
      <c r="W4" s="2" t="n">
        <f aca="false">BUILD!W$3</f>
        <v>0</v>
      </c>
      <c r="X4" s="2" t="n">
        <f aca="false">BUILD!X$3</f>
        <v>0</v>
      </c>
      <c r="Y4" s="2" t="n">
        <f aca="false">BUILD!Y$3</f>
        <v>0</v>
      </c>
      <c r="Z4" s="2" t="n">
        <f aca="false">BUILD!Z$3</f>
        <v>0</v>
      </c>
      <c r="AB4" s="2" t="n">
        <f aca="false">$E4*$F4</f>
        <v>49</v>
      </c>
      <c r="AC4" s="2" t="n">
        <f aca="false">$G4+($H4*52)</f>
        <v>17824</v>
      </c>
      <c r="AD4" s="2" t="n">
        <f aca="false">$G4+($H4*52*10)</f>
        <v>70240</v>
      </c>
      <c r="AE4" s="2" t="n">
        <f aca="false">$G4+($H4*52*100)</f>
        <v>594400</v>
      </c>
      <c r="AF4" s="2" t="n">
        <f aca="false">($J4*1000*1000*52)/$AC4</f>
        <v>10940.3052064632</v>
      </c>
      <c r="AG4" s="2" t="n">
        <f aca="false">($J4*1000*1000*52*10)/$AD4</f>
        <v>27761.9589977221</v>
      </c>
      <c r="AH4" s="2" t="n">
        <f aca="false">($J4*1000*1000*52*100)/$AE4</f>
        <v>32806.1911170929</v>
      </c>
      <c r="AI4" s="2" t="n">
        <f aca="false">($K4*PI()*$L4*$L4)/($J4/1000)</f>
        <v>0</v>
      </c>
      <c r="AJ4" s="2" t="n">
        <f aca="false">($M4*PI()*$N4*$N4)/($J4/1000)</f>
        <v>3351032163.82911</v>
      </c>
      <c r="AK4" s="2" t="n">
        <f aca="false">$O4/($J4/1000)</f>
        <v>0</v>
      </c>
      <c r="AL4" s="2" t="n">
        <f aca="false">$P4/($J4/1000)</f>
        <v>0</v>
      </c>
      <c r="AM4" s="2" t="n">
        <f aca="false">($W4+($X4*2)+($Y4*3)+($Z4*4))/($J4/1000)</f>
        <v>0</v>
      </c>
    </row>
    <row r="5" customFormat="false" ht="12.8" hidden="false" customHeight="false" outlineLevel="0" collapsed="false">
      <c r="A5" s="2" t="s">
        <v>40</v>
      </c>
      <c r="B5" s="0" t="n">
        <v>4</v>
      </c>
      <c r="C5" s="2"/>
      <c r="D5" s="2"/>
      <c r="E5" s="2" t="n">
        <f aca="false">BUILD!E$3</f>
        <v>7</v>
      </c>
      <c r="F5" s="2" t="n">
        <f aca="false">BUILD!F$3</f>
        <v>7</v>
      </c>
      <c r="G5" s="2" t="n">
        <f aca="false">BUILD!G$3</f>
        <v>12000</v>
      </c>
      <c r="H5" s="2" t="n">
        <f aca="false">BUILD!H$3</f>
        <v>112</v>
      </c>
      <c r="I5" s="2" t="n">
        <f aca="false">BUILD!I$3</f>
        <v>0</v>
      </c>
      <c r="J5" s="6" t="n">
        <f aca="false">(BUILD!J$3)*($B5/8)</f>
        <v>5</v>
      </c>
      <c r="K5" s="2" t="n">
        <f aca="false">BUILD!K$3</f>
        <v>0</v>
      </c>
      <c r="L5" s="2" t="n">
        <f aca="false">BUILD!L$3</f>
        <v>0</v>
      </c>
      <c r="M5" s="2" t="n">
        <f aca="false">BUILD!M$3</f>
        <v>100</v>
      </c>
      <c r="N5" s="2" t="n">
        <f aca="false">BUILD!N$3</f>
        <v>200</v>
      </c>
      <c r="O5" s="2" t="n">
        <f aca="false">BUILD!O$3</f>
        <v>0</v>
      </c>
      <c r="P5" s="2" t="n">
        <f aca="false">BUILD!P$3</f>
        <v>0</v>
      </c>
      <c r="Q5" s="2" t="n">
        <f aca="false">BUILD!Q$3</f>
        <v>0</v>
      </c>
      <c r="R5" s="2" t="str">
        <f aca="false">BUILD!R$3</f>
        <v>None</v>
      </c>
      <c r="S5" s="2" t="n">
        <f aca="false">BUILD!S$3</f>
        <v>0</v>
      </c>
      <c r="T5" s="2" t="n">
        <f aca="false">BUILD!T$3</f>
        <v>0</v>
      </c>
      <c r="U5" s="2" t="n">
        <f aca="false">BUILD!U$3</f>
        <v>0</v>
      </c>
      <c r="V5" s="2" t="n">
        <f aca="false">BUILD!V$3</f>
        <v>20</v>
      </c>
      <c r="W5" s="2" t="n">
        <f aca="false">BUILD!W$3</f>
        <v>0</v>
      </c>
      <c r="X5" s="2" t="n">
        <f aca="false">BUILD!X$3</f>
        <v>0</v>
      </c>
      <c r="Y5" s="2" t="n">
        <f aca="false">BUILD!Y$3</f>
        <v>0</v>
      </c>
      <c r="Z5" s="2" t="n">
        <f aca="false">BUILD!Z$3</f>
        <v>0</v>
      </c>
      <c r="AB5" s="2" t="n">
        <f aca="false">$E5*$F5</f>
        <v>49</v>
      </c>
      <c r="AC5" s="2" t="n">
        <f aca="false">$G5+($H5*52)</f>
        <v>17824</v>
      </c>
      <c r="AD5" s="2" t="n">
        <f aca="false">$G5+($H5*52*10)</f>
        <v>70240</v>
      </c>
      <c r="AE5" s="2" t="n">
        <f aca="false">$G5+($H5*52*100)</f>
        <v>594400</v>
      </c>
      <c r="AF5" s="2" t="n">
        <f aca="false">($J5*1000*1000*52)/$AC5</f>
        <v>14587.0736086176</v>
      </c>
      <c r="AG5" s="2" t="n">
        <f aca="false">($J5*1000*1000*52*10)/$AD5</f>
        <v>37015.9453302961</v>
      </c>
      <c r="AH5" s="2" t="n">
        <f aca="false">($J5*1000*1000*52*100)/$AE5</f>
        <v>43741.5881561238</v>
      </c>
      <c r="AI5" s="2" t="n">
        <f aca="false">($K5*PI()*$L5*$L5)/($J5/1000)</f>
        <v>0</v>
      </c>
      <c r="AJ5" s="2" t="n">
        <f aca="false">($M5*PI()*$N5*$N5)/($J5/1000)</f>
        <v>2513274122.87183</v>
      </c>
      <c r="AK5" s="2" t="n">
        <f aca="false">$O5/($J5/1000)</f>
        <v>0</v>
      </c>
      <c r="AL5" s="2" t="n">
        <f aca="false">$P5/($J5/1000)</f>
        <v>0</v>
      </c>
      <c r="AM5" s="2" t="n">
        <f aca="false">($W5+($X5*2)+($Y5*3)+($Z5*4))/($J5/1000)</f>
        <v>0</v>
      </c>
    </row>
    <row r="6" customFormat="false" ht="12.8" hidden="false" customHeight="false" outlineLevel="0" collapsed="false">
      <c r="A6" s="2" t="s">
        <v>40</v>
      </c>
      <c r="B6" s="0" t="n">
        <v>5</v>
      </c>
      <c r="C6" s="2"/>
      <c r="D6" s="2"/>
      <c r="E6" s="2" t="n">
        <f aca="false">BUILD!E$3</f>
        <v>7</v>
      </c>
      <c r="F6" s="2" t="n">
        <f aca="false">BUILD!F$3</f>
        <v>7</v>
      </c>
      <c r="G6" s="2" t="n">
        <f aca="false">BUILD!G$3</f>
        <v>12000</v>
      </c>
      <c r="H6" s="2" t="n">
        <f aca="false">BUILD!H$3</f>
        <v>112</v>
      </c>
      <c r="I6" s="2" t="n">
        <f aca="false">BUILD!I$3</f>
        <v>0</v>
      </c>
      <c r="J6" s="6" t="n">
        <f aca="false">(BUILD!J$3)*($B6/8)</f>
        <v>6.25</v>
      </c>
      <c r="K6" s="2" t="n">
        <f aca="false">BUILD!K$3</f>
        <v>0</v>
      </c>
      <c r="L6" s="2" t="n">
        <f aca="false">BUILD!L$3</f>
        <v>0</v>
      </c>
      <c r="M6" s="2" t="n">
        <f aca="false">BUILD!M$3</f>
        <v>100</v>
      </c>
      <c r="N6" s="2" t="n">
        <f aca="false">BUILD!N$3</f>
        <v>200</v>
      </c>
      <c r="O6" s="2" t="n">
        <f aca="false">BUILD!O$3</f>
        <v>0</v>
      </c>
      <c r="P6" s="2" t="n">
        <f aca="false">BUILD!P$3</f>
        <v>0</v>
      </c>
      <c r="Q6" s="2" t="n">
        <f aca="false">BUILD!Q$3</f>
        <v>0</v>
      </c>
      <c r="R6" s="2" t="str">
        <f aca="false">BUILD!R$3</f>
        <v>None</v>
      </c>
      <c r="S6" s="2" t="n">
        <f aca="false">BUILD!S$3</f>
        <v>0</v>
      </c>
      <c r="T6" s="2" t="n">
        <f aca="false">BUILD!T$3</f>
        <v>0</v>
      </c>
      <c r="U6" s="2" t="n">
        <f aca="false">BUILD!U$3</f>
        <v>0</v>
      </c>
      <c r="V6" s="2" t="n">
        <f aca="false">BUILD!V$3</f>
        <v>20</v>
      </c>
      <c r="W6" s="2" t="n">
        <f aca="false">BUILD!W$3</f>
        <v>0</v>
      </c>
      <c r="X6" s="2" t="n">
        <f aca="false">BUILD!X$3</f>
        <v>0</v>
      </c>
      <c r="Y6" s="2" t="n">
        <f aca="false">BUILD!Y$3</f>
        <v>0</v>
      </c>
      <c r="Z6" s="2" t="n">
        <f aca="false">BUILD!Z$3</f>
        <v>0</v>
      </c>
      <c r="AB6" s="2" t="n">
        <f aca="false">$E6*$F6</f>
        <v>49</v>
      </c>
      <c r="AC6" s="2" t="n">
        <f aca="false">$G6+($H6*52)</f>
        <v>17824</v>
      </c>
      <c r="AD6" s="2" t="n">
        <f aca="false">$G6+($H6*52*10)</f>
        <v>70240</v>
      </c>
      <c r="AE6" s="2" t="n">
        <f aca="false">$G6+($H6*52*100)</f>
        <v>594400</v>
      </c>
      <c r="AF6" s="2" t="n">
        <f aca="false">($J6*1000*1000*52)/$AC6</f>
        <v>18233.842010772</v>
      </c>
      <c r="AG6" s="2" t="n">
        <f aca="false">($J6*1000*1000*52*10)/$AD6</f>
        <v>46269.9316628702</v>
      </c>
      <c r="AH6" s="2" t="n">
        <f aca="false">($J6*1000*1000*52*100)/$AE6</f>
        <v>54676.9851951548</v>
      </c>
      <c r="AI6" s="2" t="n">
        <f aca="false">($K6*PI()*$L6*$L6)/($J6/1000)</f>
        <v>0</v>
      </c>
      <c r="AJ6" s="2" t="n">
        <f aca="false">($M6*PI()*$N6*$N6)/($J6/1000)</f>
        <v>2010619298.29747</v>
      </c>
      <c r="AK6" s="2" t="n">
        <f aca="false">$O6/($J6/1000)</f>
        <v>0</v>
      </c>
      <c r="AL6" s="2" t="n">
        <f aca="false">$P6/($J6/1000)</f>
        <v>0</v>
      </c>
      <c r="AM6" s="2" t="n">
        <f aca="false">($W6+($X6*2)+($Y6*3)+($Z6*4))/($J6/1000)</f>
        <v>0</v>
      </c>
    </row>
    <row r="7" customFormat="false" ht="12.8" hidden="false" customHeight="false" outlineLevel="0" collapsed="false">
      <c r="A7" s="2" t="s">
        <v>40</v>
      </c>
      <c r="B7" s="0" t="n">
        <v>6</v>
      </c>
      <c r="C7" s="2"/>
      <c r="D7" s="2"/>
      <c r="E7" s="2" t="n">
        <f aca="false">BUILD!E$3</f>
        <v>7</v>
      </c>
      <c r="F7" s="2" t="n">
        <f aca="false">BUILD!F$3</f>
        <v>7</v>
      </c>
      <c r="G7" s="2" t="n">
        <f aca="false">BUILD!G$3</f>
        <v>12000</v>
      </c>
      <c r="H7" s="2" t="n">
        <f aca="false">BUILD!H$3</f>
        <v>112</v>
      </c>
      <c r="I7" s="2" t="n">
        <f aca="false">BUILD!I$3</f>
        <v>0</v>
      </c>
      <c r="J7" s="6" t="n">
        <f aca="false">(BUILD!J$3)*($B7/8)</f>
        <v>7.5</v>
      </c>
      <c r="K7" s="2" t="n">
        <f aca="false">BUILD!K$3</f>
        <v>0</v>
      </c>
      <c r="L7" s="2" t="n">
        <f aca="false">BUILD!L$3</f>
        <v>0</v>
      </c>
      <c r="M7" s="2" t="n">
        <f aca="false">BUILD!M$3</f>
        <v>100</v>
      </c>
      <c r="N7" s="2" t="n">
        <f aca="false">BUILD!N$3</f>
        <v>200</v>
      </c>
      <c r="O7" s="2" t="n">
        <f aca="false">BUILD!O$3</f>
        <v>0</v>
      </c>
      <c r="P7" s="2" t="n">
        <f aca="false">BUILD!P$3</f>
        <v>0</v>
      </c>
      <c r="Q7" s="2" t="n">
        <f aca="false">BUILD!Q$3</f>
        <v>0</v>
      </c>
      <c r="R7" s="2" t="str">
        <f aca="false">BUILD!R$3</f>
        <v>None</v>
      </c>
      <c r="S7" s="2" t="n">
        <f aca="false">BUILD!S$3</f>
        <v>0</v>
      </c>
      <c r="T7" s="2" t="n">
        <f aca="false">BUILD!T$3</f>
        <v>0</v>
      </c>
      <c r="U7" s="2" t="n">
        <f aca="false">BUILD!U$3</f>
        <v>0</v>
      </c>
      <c r="V7" s="2" t="n">
        <f aca="false">BUILD!V$3</f>
        <v>20</v>
      </c>
      <c r="W7" s="2" t="n">
        <f aca="false">BUILD!W$3</f>
        <v>0</v>
      </c>
      <c r="X7" s="2" t="n">
        <f aca="false">BUILD!X$3</f>
        <v>0</v>
      </c>
      <c r="Y7" s="2" t="n">
        <f aca="false">BUILD!Y$3</f>
        <v>0</v>
      </c>
      <c r="Z7" s="2" t="n">
        <f aca="false">BUILD!Z$3</f>
        <v>0</v>
      </c>
      <c r="AB7" s="2" t="n">
        <f aca="false">$E7*$F7</f>
        <v>49</v>
      </c>
      <c r="AC7" s="2" t="n">
        <f aca="false">$G7+($H7*52)</f>
        <v>17824</v>
      </c>
      <c r="AD7" s="2" t="n">
        <f aca="false">$G7+($H7*52*10)</f>
        <v>70240</v>
      </c>
      <c r="AE7" s="2" t="n">
        <f aca="false">$G7+($H7*52*100)</f>
        <v>594400</v>
      </c>
      <c r="AF7" s="2" t="n">
        <f aca="false">($J7*1000*1000*52)/$AC7</f>
        <v>21880.6104129264</v>
      </c>
      <c r="AG7" s="2" t="n">
        <f aca="false">($J7*1000*1000*52*10)/$AD7</f>
        <v>55523.9179954442</v>
      </c>
      <c r="AH7" s="2" t="n">
        <f aca="false">($J7*1000*1000*52*100)/$AE7</f>
        <v>65612.3822341857</v>
      </c>
      <c r="AI7" s="2" t="n">
        <f aca="false">($K7*PI()*$L7*$L7)/($J7/1000)</f>
        <v>0</v>
      </c>
      <c r="AJ7" s="2" t="n">
        <f aca="false">($M7*PI()*$N7*$N7)/($J7/1000)</f>
        <v>1675516081.91456</v>
      </c>
      <c r="AK7" s="2" t="n">
        <f aca="false">$O7/($J7/1000)</f>
        <v>0</v>
      </c>
      <c r="AL7" s="2" t="n">
        <f aca="false">$P7/($J7/1000)</f>
        <v>0</v>
      </c>
      <c r="AM7" s="2" t="n">
        <f aca="false">($W7+($X7*2)+($Y7*3)+($Z7*4))/($J7/1000)</f>
        <v>0</v>
      </c>
    </row>
    <row r="8" customFormat="false" ht="12.8" hidden="false" customHeight="false" outlineLevel="0" collapsed="false">
      <c r="A8" s="2" t="s">
        <v>40</v>
      </c>
      <c r="B8" s="0" t="n">
        <v>7</v>
      </c>
      <c r="C8" s="2"/>
      <c r="D8" s="2"/>
      <c r="E8" s="2" t="n">
        <f aca="false">BUILD!E$3</f>
        <v>7</v>
      </c>
      <c r="F8" s="2" t="n">
        <f aca="false">BUILD!F$3</f>
        <v>7</v>
      </c>
      <c r="G8" s="2" t="n">
        <f aca="false">BUILD!G$3</f>
        <v>12000</v>
      </c>
      <c r="H8" s="2" t="n">
        <f aca="false">BUILD!H$3</f>
        <v>112</v>
      </c>
      <c r="I8" s="2" t="n">
        <f aca="false">BUILD!I$3</f>
        <v>0</v>
      </c>
      <c r="J8" s="6" t="n">
        <f aca="false">(BUILD!J$3)*($B8/8)</f>
        <v>8.75</v>
      </c>
      <c r="K8" s="2" t="n">
        <f aca="false">BUILD!K$3</f>
        <v>0</v>
      </c>
      <c r="L8" s="2" t="n">
        <f aca="false">BUILD!L$3</f>
        <v>0</v>
      </c>
      <c r="M8" s="2" t="n">
        <f aca="false">BUILD!M$3</f>
        <v>100</v>
      </c>
      <c r="N8" s="2" t="n">
        <f aca="false">BUILD!N$3</f>
        <v>200</v>
      </c>
      <c r="O8" s="2" t="n">
        <f aca="false">BUILD!O$3</f>
        <v>0</v>
      </c>
      <c r="P8" s="2" t="n">
        <f aca="false">BUILD!P$3</f>
        <v>0</v>
      </c>
      <c r="Q8" s="2" t="n">
        <f aca="false">BUILD!Q$3</f>
        <v>0</v>
      </c>
      <c r="R8" s="2" t="str">
        <f aca="false">BUILD!R$3</f>
        <v>None</v>
      </c>
      <c r="S8" s="2" t="n">
        <f aca="false">BUILD!S$3</f>
        <v>0</v>
      </c>
      <c r="T8" s="2" t="n">
        <f aca="false">BUILD!T$3</f>
        <v>0</v>
      </c>
      <c r="U8" s="2" t="n">
        <f aca="false">BUILD!U$3</f>
        <v>0</v>
      </c>
      <c r="V8" s="2" t="n">
        <f aca="false">BUILD!V$3</f>
        <v>20</v>
      </c>
      <c r="W8" s="2" t="n">
        <f aca="false">BUILD!W$3</f>
        <v>0</v>
      </c>
      <c r="X8" s="2" t="n">
        <f aca="false">BUILD!X$3</f>
        <v>0</v>
      </c>
      <c r="Y8" s="2" t="n">
        <f aca="false">BUILD!Y$3</f>
        <v>0</v>
      </c>
      <c r="Z8" s="2" t="n">
        <f aca="false">BUILD!Z$3</f>
        <v>0</v>
      </c>
      <c r="AB8" s="2" t="n">
        <f aca="false">$E8*$F8</f>
        <v>49</v>
      </c>
      <c r="AC8" s="2" t="n">
        <f aca="false">$G8+($H8*52)</f>
        <v>17824</v>
      </c>
      <c r="AD8" s="2" t="n">
        <f aca="false">$G8+($H8*52*10)</f>
        <v>70240</v>
      </c>
      <c r="AE8" s="2" t="n">
        <f aca="false">$G8+($H8*52*100)</f>
        <v>594400</v>
      </c>
      <c r="AF8" s="2" t="n">
        <f aca="false">($J8*1000*1000*52)/$AC8</f>
        <v>25527.3788150808</v>
      </c>
      <c r="AG8" s="2" t="n">
        <f aca="false">($J8*1000*1000*52*10)/$AD8</f>
        <v>64777.9043280182</v>
      </c>
      <c r="AH8" s="2" t="n">
        <f aca="false">($J8*1000*1000*52*100)/$AE8</f>
        <v>76547.7792732167</v>
      </c>
      <c r="AI8" s="2" t="n">
        <f aca="false">($K8*PI()*$L8*$L8)/($J8/1000)</f>
        <v>0</v>
      </c>
      <c r="AJ8" s="2" t="n">
        <f aca="false">($M8*PI()*$N8*$N8)/($J8/1000)</f>
        <v>1436156641.64105</v>
      </c>
      <c r="AK8" s="2" t="n">
        <f aca="false">$O8/($J8/1000)</f>
        <v>0</v>
      </c>
      <c r="AL8" s="2" t="n">
        <f aca="false">$P8/($J8/1000)</f>
        <v>0</v>
      </c>
      <c r="AM8" s="2" t="n">
        <f aca="false">($W8+($X8*2)+($Y8*3)+($Z8*4))/($J8/1000)</f>
        <v>0</v>
      </c>
    </row>
    <row r="9" customFormat="false" ht="12.8" hidden="false" customHeight="false" outlineLevel="0" collapsed="false">
      <c r="A9" s="2" t="s">
        <v>40</v>
      </c>
      <c r="B9" s="0" t="n">
        <v>8</v>
      </c>
      <c r="C9" s="2"/>
      <c r="D9" s="2"/>
      <c r="E9" s="2" t="n">
        <f aca="false">BUILD!E$3</f>
        <v>7</v>
      </c>
      <c r="F9" s="2" t="n">
        <f aca="false">BUILD!F$3</f>
        <v>7</v>
      </c>
      <c r="G9" s="2" t="n">
        <f aca="false">BUILD!G$3</f>
        <v>12000</v>
      </c>
      <c r="H9" s="2" t="n">
        <f aca="false">BUILD!H$3</f>
        <v>112</v>
      </c>
      <c r="I9" s="2" t="n">
        <f aca="false">BUILD!I$3</f>
        <v>0</v>
      </c>
      <c r="J9" s="6" t="n">
        <f aca="false">(BUILD!J$3)*($B9/8)</f>
        <v>10</v>
      </c>
      <c r="K9" s="2" t="n">
        <f aca="false">BUILD!K$3</f>
        <v>0</v>
      </c>
      <c r="L9" s="2" t="n">
        <f aca="false">BUILD!L$3</f>
        <v>0</v>
      </c>
      <c r="M9" s="2" t="n">
        <f aca="false">BUILD!M$3</f>
        <v>100</v>
      </c>
      <c r="N9" s="2" t="n">
        <f aca="false">BUILD!N$3</f>
        <v>200</v>
      </c>
      <c r="O9" s="2" t="n">
        <f aca="false">BUILD!O$3</f>
        <v>0</v>
      </c>
      <c r="P9" s="2" t="n">
        <f aca="false">BUILD!P$3</f>
        <v>0</v>
      </c>
      <c r="Q9" s="2" t="n">
        <f aca="false">BUILD!Q$3</f>
        <v>0</v>
      </c>
      <c r="R9" s="2" t="str">
        <f aca="false">BUILD!R$3</f>
        <v>None</v>
      </c>
      <c r="S9" s="2" t="n">
        <f aca="false">BUILD!S$3</f>
        <v>0</v>
      </c>
      <c r="T9" s="2" t="n">
        <f aca="false">BUILD!T$3</f>
        <v>0</v>
      </c>
      <c r="U9" s="2" t="n">
        <f aca="false">BUILD!U$3</f>
        <v>0</v>
      </c>
      <c r="V9" s="2" t="n">
        <f aca="false">BUILD!V$3</f>
        <v>20</v>
      </c>
      <c r="W9" s="2" t="n">
        <f aca="false">BUILD!W$3</f>
        <v>0</v>
      </c>
      <c r="X9" s="2" t="n">
        <f aca="false">BUILD!X$3</f>
        <v>0</v>
      </c>
      <c r="Y9" s="2" t="n">
        <f aca="false">BUILD!Y$3</f>
        <v>0</v>
      </c>
      <c r="Z9" s="2" t="n">
        <f aca="false">BUILD!Z$3</f>
        <v>0</v>
      </c>
      <c r="AB9" s="2" t="n">
        <f aca="false">$E9*$F9</f>
        <v>49</v>
      </c>
      <c r="AC9" s="2" t="n">
        <f aca="false">$G9+($H9*52)</f>
        <v>17824</v>
      </c>
      <c r="AD9" s="2" t="n">
        <f aca="false">$G9+($H9*52*10)</f>
        <v>70240</v>
      </c>
      <c r="AE9" s="2" t="n">
        <f aca="false">$G9+($H9*52*100)</f>
        <v>594400</v>
      </c>
      <c r="AF9" s="2" t="n">
        <f aca="false">($J9*1000*1000*52)/$AC9</f>
        <v>29174.1472172352</v>
      </c>
      <c r="AG9" s="2" t="n">
        <f aca="false">($J9*1000*1000*52*10)/$AD9</f>
        <v>74031.8906605923</v>
      </c>
      <c r="AH9" s="2" t="n">
        <f aca="false">($J9*1000*1000*52*100)/$AE9</f>
        <v>87483.1763122476</v>
      </c>
      <c r="AI9" s="2" t="n">
        <f aca="false">($K9*PI()*$L9*$L9)/($J9/1000)</f>
        <v>0</v>
      </c>
      <c r="AJ9" s="2" t="n">
        <f aca="false">($M9*PI()*$N9*$N9)/($J9/1000)</f>
        <v>1256637061.43592</v>
      </c>
      <c r="AK9" s="2" t="n">
        <f aca="false">$O9/($J9/1000)</f>
        <v>0</v>
      </c>
      <c r="AL9" s="2" t="n">
        <f aca="false">$P9/($J9/1000)</f>
        <v>0</v>
      </c>
      <c r="AM9" s="2" t="n">
        <f aca="false">($W9+($X9*2)+($Y9*3)+($Z9*4))/($J9/1000)</f>
        <v>0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9"/>
  <sheetViews>
    <sheetView windowProtection="tru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2" ySplit="1" topLeftCell="C2" activePane="bottomRight" state="frozen"/>
      <selection pane="topLeft" activeCell="A1" activeCellId="0" sqref="A1"/>
      <selection pane="topRight" activeCell="C1" activeCellId="0" sqref="C1"/>
      <selection pane="bottomLeft" activeCell="A2" activeCellId="0" sqref="A2"/>
      <selection pane="bottomRight" activeCell="D9" activeCellId="0" sqref="D9"/>
    </sheetView>
  </sheetViews>
  <sheetFormatPr defaultRowHeight="12.8"/>
  <cols>
    <col collapsed="false" hidden="false" max="1" min="1" style="0" width="23.5765306122449"/>
    <col collapsed="false" hidden="false" max="2" min="2" style="0" width="10.7448979591837"/>
    <col collapsed="false" hidden="false" max="3" min="3" style="0" width="6.6530612244898"/>
    <col collapsed="false" hidden="false" max="4" min="4" style="0" width="7.49489795918367"/>
    <col collapsed="false" hidden="false" max="5" min="5" style="0" width="11.3010204081633"/>
    <col collapsed="false" hidden="false" max="6" min="6" style="0" width="10.3214285714286"/>
    <col collapsed="false" hidden="false" max="7" min="7" style="0" width="16.5255102040816"/>
    <col collapsed="false" hidden="false" max="8" min="8" style="0" width="17.3673469387755"/>
    <col collapsed="false" hidden="false" max="9" min="9" style="0" width="22.3112244897959"/>
    <col collapsed="false" hidden="false" max="10" min="10" style="0" width="20.3316326530612"/>
    <col collapsed="false" hidden="false" max="11" min="11" style="0" width="22.0204081632653"/>
    <col collapsed="false" hidden="false" max="12" min="12" style="0" width="15.8214285714286"/>
    <col collapsed="false" hidden="false" max="13" min="13" style="0" width="18.9234693877551"/>
    <col collapsed="false" hidden="false" max="14" min="14" style="0" width="12.7142857142857"/>
    <col collapsed="false" hidden="false" max="15" min="15" style="0" width="18.6377551020408"/>
    <col collapsed="false" hidden="false" max="16" min="16" style="0" width="21.0408163265306"/>
    <col collapsed="false" hidden="false" max="17" min="17" style="0" width="21.5969387755102"/>
    <col collapsed="false" hidden="false" max="18" min="18" style="0" width="13.984693877551"/>
    <col collapsed="false" hidden="false" max="19" min="19" style="0" width="21.3214285714286"/>
    <col collapsed="false" hidden="false" max="20" min="20" style="0" width="24.7040816326531"/>
    <col collapsed="false" hidden="false" max="21" min="21" style="0" width="11.1683673469388"/>
    <col collapsed="false" hidden="false" max="22" min="22" style="0" width="13.8418367346939"/>
    <col collapsed="false" hidden="false" max="23" min="23" style="0" width="19.7704081632653"/>
    <col collapsed="false" hidden="false" max="24" min="24" style="0" width="17.515306122449"/>
    <col collapsed="false" hidden="false" max="25" min="25" style="0" width="21.3214285714286"/>
    <col collapsed="false" hidden="false" max="26" min="26" style="0" width="23.0102040816327"/>
    <col collapsed="false" hidden="false" max="27" min="27" style="0" width="11.7959183673469"/>
    <col collapsed="false" hidden="false" max="28" min="28" style="0" width="7.21938775510204"/>
    <col collapsed="false" hidden="false" max="29" min="29" style="0" width="15.1122448979592"/>
    <col collapsed="false" hidden="false" max="30" min="30" style="0" width="16.1020408163265"/>
    <col collapsed="false" hidden="false" max="31" min="31" style="0" width="17.0918367346939"/>
    <col collapsed="false" hidden="false" max="32" min="32" style="0" width="12.4387755102041"/>
    <col collapsed="false" hidden="false" max="33" min="33" style="0" width="13.4183673469388"/>
    <col collapsed="false" hidden="false" max="34" min="34" style="0" width="14.4081632653061"/>
    <col collapsed="false" hidden="false" max="35" min="35" style="0" width="22.0204081632653"/>
    <col collapsed="false" hidden="false" max="36" min="36" style="0" width="20.3316326530612"/>
    <col collapsed="false" hidden="false" max="37" min="37" style="0" width="12.1479591836735"/>
    <col collapsed="false" hidden="false" max="38" min="38" style="0" width="14.1275510204082"/>
    <col collapsed="false" hidden="false" max="39" min="39" style="0" width="11.4489795918367"/>
    <col collapsed="false" hidden="false" max="1025" min="40" style="0" width="11.7959183673469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/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</row>
    <row r="2" customFormat="false" ht="12.8" hidden="false" customHeight="false" outlineLevel="0" collapsed="false">
      <c r="A2" s="2" t="s">
        <v>44</v>
      </c>
      <c r="B2" s="0" t="n">
        <v>1</v>
      </c>
      <c r="C2" s="2"/>
      <c r="D2" s="2"/>
      <c r="E2" s="2" t="n">
        <f aca="false">BUILD!E$6</f>
        <v>7</v>
      </c>
      <c r="F2" s="2" t="n">
        <f aca="false">BUILD!F$6</f>
        <v>7</v>
      </c>
      <c r="G2" s="2" t="n">
        <f aca="false">BUILD!G$6</f>
        <v>40000</v>
      </c>
      <c r="H2" s="2" t="n">
        <f aca="false">BUILD!H$6</f>
        <v>224</v>
      </c>
      <c r="I2" s="2" t="n">
        <f aca="false">BUILD!I$6</f>
        <v>0</v>
      </c>
      <c r="J2" s="6" t="n">
        <f aca="false">(BUILD!J$6)*($B2/8)</f>
        <v>3</v>
      </c>
      <c r="K2" s="2" t="n">
        <f aca="false">BUILD!K$6</f>
        <v>0</v>
      </c>
      <c r="L2" s="2" t="n">
        <f aca="false">BUILD!L$6</f>
        <v>0</v>
      </c>
      <c r="M2" s="2" t="n">
        <f aca="false">BUILD!M$6</f>
        <v>100</v>
      </c>
      <c r="N2" s="2" t="n">
        <f aca="false">BUILD!N$6</f>
        <v>200</v>
      </c>
      <c r="O2" s="2" t="n">
        <f aca="false">BUILD!O$6</f>
        <v>0</v>
      </c>
      <c r="P2" s="2" t="n">
        <f aca="false">BUILD!P$6</f>
        <v>0</v>
      </c>
      <c r="Q2" s="2" t="n">
        <f aca="false">BUILD!Q$6</f>
        <v>0</v>
      </c>
      <c r="R2" s="2" t="str">
        <f aca="false">BUILD!R$6</f>
        <v>None</v>
      </c>
      <c r="S2" s="2" t="n">
        <f aca="false">BUILD!S$6</f>
        <v>0</v>
      </c>
      <c r="T2" s="2" t="n">
        <f aca="false">BUILD!T$6</f>
        <v>0</v>
      </c>
      <c r="U2" s="2" t="n">
        <f aca="false">BUILD!U$6</f>
        <v>0</v>
      </c>
      <c r="V2" s="2" t="n">
        <f aca="false">BUILD!V$6</f>
        <v>20</v>
      </c>
      <c r="W2" s="2" t="n">
        <f aca="false">BUILD!W$6</f>
        <v>0</v>
      </c>
      <c r="X2" s="2" t="n">
        <f aca="false">BUILD!X$6</f>
        <v>0</v>
      </c>
      <c r="Y2" s="2" t="n">
        <f aca="false">BUILD!Y$6</f>
        <v>0</v>
      </c>
      <c r="Z2" s="2" t="n">
        <f aca="false">BUILD!Z$6</f>
        <v>0</v>
      </c>
      <c r="AB2" s="2" t="n">
        <f aca="false">$E2*$F2</f>
        <v>49</v>
      </c>
      <c r="AC2" s="2" t="n">
        <f aca="false">$G2+($H2*52)</f>
        <v>51648</v>
      </c>
      <c r="AD2" s="2" t="n">
        <f aca="false">$G2+($H2*52*10)</f>
        <v>156480</v>
      </c>
      <c r="AE2" s="2" t="n">
        <f aca="false">$G2+($H2*52*100)</f>
        <v>1204800</v>
      </c>
      <c r="AF2" s="2" t="n">
        <f aca="false">($J2*1000*1000*52)/$AC2</f>
        <v>3020.44609665427</v>
      </c>
      <c r="AG2" s="2" t="n">
        <f aca="false">($J2*1000*1000*52*10)/$AD2</f>
        <v>9969.32515337423</v>
      </c>
      <c r="AH2" s="2" t="n">
        <f aca="false">($J2*1000*1000*52*100)/$AE2</f>
        <v>12948.2071713147</v>
      </c>
      <c r="AI2" s="2" t="n">
        <f aca="false">($K2*PI()*$L2*$L2)/($J2/1000)</f>
        <v>0</v>
      </c>
      <c r="AJ2" s="2" t="n">
        <f aca="false">($M2*PI()*$N2*$N2)/($J2/1000)</f>
        <v>4188790204.78639</v>
      </c>
      <c r="AK2" s="2" t="n">
        <f aca="false">$O2/($J2/1000)</f>
        <v>0</v>
      </c>
      <c r="AL2" s="2" t="n">
        <f aca="false">$P2/($J2/1000)</f>
        <v>0</v>
      </c>
      <c r="AM2" s="2" t="n">
        <f aca="false">($W2+($X2*2)+($Y2*3)+($Z2*4))/($J2/1000)</f>
        <v>0</v>
      </c>
    </row>
    <row r="3" customFormat="false" ht="12.8" hidden="false" customHeight="false" outlineLevel="0" collapsed="false">
      <c r="A3" s="2" t="s">
        <v>44</v>
      </c>
      <c r="B3" s="0" t="n">
        <v>2</v>
      </c>
      <c r="C3" s="2"/>
      <c r="D3" s="2"/>
      <c r="E3" s="2" t="n">
        <f aca="false">BUILD!E$6</f>
        <v>7</v>
      </c>
      <c r="F3" s="2" t="n">
        <f aca="false">BUILD!F$6</f>
        <v>7</v>
      </c>
      <c r="G3" s="2" t="n">
        <f aca="false">BUILD!G$6</f>
        <v>40000</v>
      </c>
      <c r="H3" s="2" t="n">
        <f aca="false">BUILD!H$6</f>
        <v>224</v>
      </c>
      <c r="I3" s="2" t="n">
        <f aca="false">BUILD!I$6</f>
        <v>0</v>
      </c>
      <c r="J3" s="6" t="n">
        <f aca="false">(BUILD!J$6)*($B3/8)</f>
        <v>6</v>
      </c>
      <c r="K3" s="2" t="n">
        <f aca="false">BUILD!K$6</f>
        <v>0</v>
      </c>
      <c r="L3" s="2" t="n">
        <f aca="false">BUILD!L$6</f>
        <v>0</v>
      </c>
      <c r="M3" s="2" t="n">
        <f aca="false">BUILD!M$6</f>
        <v>100</v>
      </c>
      <c r="N3" s="2" t="n">
        <f aca="false">BUILD!N$6</f>
        <v>200</v>
      </c>
      <c r="O3" s="2" t="n">
        <f aca="false">BUILD!O$6</f>
        <v>0</v>
      </c>
      <c r="P3" s="2" t="n">
        <f aca="false">BUILD!P$6</f>
        <v>0</v>
      </c>
      <c r="Q3" s="2" t="n">
        <f aca="false">BUILD!Q$6</f>
        <v>0</v>
      </c>
      <c r="R3" s="2" t="str">
        <f aca="false">BUILD!R$6</f>
        <v>None</v>
      </c>
      <c r="S3" s="2" t="n">
        <f aca="false">BUILD!S$6</f>
        <v>0</v>
      </c>
      <c r="T3" s="2" t="n">
        <f aca="false">BUILD!T$6</f>
        <v>0</v>
      </c>
      <c r="U3" s="2" t="n">
        <f aca="false">BUILD!U$6</f>
        <v>0</v>
      </c>
      <c r="V3" s="2" t="n">
        <f aca="false">BUILD!V$6</f>
        <v>20</v>
      </c>
      <c r="W3" s="2" t="n">
        <f aca="false">BUILD!W$6</f>
        <v>0</v>
      </c>
      <c r="X3" s="2" t="n">
        <f aca="false">BUILD!X$6</f>
        <v>0</v>
      </c>
      <c r="Y3" s="2" t="n">
        <f aca="false">BUILD!Y$6</f>
        <v>0</v>
      </c>
      <c r="Z3" s="2" t="n">
        <f aca="false">BUILD!Z$6</f>
        <v>0</v>
      </c>
      <c r="AB3" s="2" t="n">
        <f aca="false">$E3*$F3</f>
        <v>49</v>
      </c>
      <c r="AC3" s="2" t="n">
        <f aca="false">$G3+($H3*52)</f>
        <v>51648</v>
      </c>
      <c r="AD3" s="2" t="n">
        <f aca="false">$G3+($H3*52*10)</f>
        <v>156480</v>
      </c>
      <c r="AE3" s="2" t="n">
        <f aca="false">$G3+($H3*52*100)</f>
        <v>1204800</v>
      </c>
      <c r="AF3" s="2" t="n">
        <f aca="false">($J3*1000*1000*52)/$AC3</f>
        <v>6040.89219330855</v>
      </c>
      <c r="AG3" s="2" t="n">
        <f aca="false">($J3*1000*1000*52*10)/$AD3</f>
        <v>19938.6503067485</v>
      </c>
      <c r="AH3" s="2" t="n">
        <f aca="false">($J3*1000*1000*52*100)/$AE3</f>
        <v>25896.4143426295</v>
      </c>
      <c r="AI3" s="2" t="n">
        <f aca="false">($K3*PI()*$L3*$L3)/($J3/1000)</f>
        <v>0</v>
      </c>
      <c r="AJ3" s="2" t="n">
        <f aca="false">($M3*PI()*$N3*$N3)/($J3/1000)</f>
        <v>2094395102.3932</v>
      </c>
      <c r="AK3" s="2" t="n">
        <f aca="false">$O3/($J3/1000)</f>
        <v>0</v>
      </c>
      <c r="AL3" s="2" t="n">
        <f aca="false">$P3/($J3/1000)</f>
        <v>0</v>
      </c>
      <c r="AM3" s="2" t="n">
        <f aca="false">($W3+($X3*2)+($Y3*3)+($Z3*4))/($J3/1000)</f>
        <v>0</v>
      </c>
    </row>
    <row r="4" customFormat="false" ht="12.8" hidden="false" customHeight="false" outlineLevel="0" collapsed="false">
      <c r="A4" s="2" t="s">
        <v>44</v>
      </c>
      <c r="B4" s="0" t="n">
        <v>3</v>
      </c>
      <c r="C4" s="2"/>
      <c r="D4" s="2"/>
      <c r="E4" s="2" t="n">
        <f aca="false">BUILD!E$6</f>
        <v>7</v>
      </c>
      <c r="F4" s="2" t="n">
        <f aca="false">BUILD!F$6</f>
        <v>7</v>
      </c>
      <c r="G4" s="2" t="n">
        <f aca="false">BUILD!G$6</f>
        <v>40000</v>
      </c>
      <c r="H4" s="2" t="n">
        <f aca="false">BUILD!H$6</f>
        <v>224</v>
      </c>
      <c r="I4" s="2" t="n">
        <f aca="false">BUILD!I$6</f>
        <v>0</v>
      </c>
      <c r="J4" s="6" t="n">
        <f aca="false">(BUILD!J$6)*($B4/8)</f>
        <v>9</v>
      </c>
      <c r="K4" s="2" t="n">
        <f aca="false">BUILD!K$6</f>
        <v>0</v>
      </c>
      <c r="L4" s="2" t="n">
        <f aca="false">BUILD!L$6</f>
        <v>0</v>
      </c>
      <c r="M4" s="2" t="n">
        <f aca="false">BUILD!M$6</f>
        <v>100</v>
      </c>
      <c r="N4" s="2" t="n">
        <f aca="false">BUILD!N$6</f>
        <v>200</v>
      </c>
      <c r="O4" s="2" t="n">
        <f aca="false">BUILD!O$6</f>
        <v>0</v>
      </c>
      <c r="P4" s="2" t="n">
        <f aca="false">BUILD!P$6</f>
        <v>0</v>
      </c>
      <c r="Q4" s="2" t="n">
        <f aca="false">BUILD!Q$6</f>
        <v>0</v>
      </c>
      <c r="R4" s="2" t="str">
        <f aca="false">BUILD!R$6</f>
        <v>None</v>
      </c>
      <c r="S4" s="2" t="n">
        <f aca="false">BUILD!S$6</f>
        <v>0</v>
      </c>
      <c r="T4" s="2" t="n">
        <f aca="false">BUILD!T$6</f>
        <v>0</v>
      </c>
      <c r="U4" s="2" t="n">
        <f aca="false">BUILD!U$6</f>
        <v>0</v>
      </c>
      <c r="V4" s="2" t="n">
        <f aca="false">BUILD!V$6</f>
        <v>20</v>
      </c>
      <c r="W4" s="2" t="n">
        <f aca="false">BUILD!W$6</f>
        <v>0</v>
      </c>
      <c r="X4" s="2" t="n">
        <f aca="false">BUILD!X$6</f>
        <v>0</v>
      </c>
      <c r="Y4" s="2" t="n">
        <f aca="false">BUILD!Y$6</f>
        <v>0</v>
      </c>
      <c r="Z4" s="2" t="n">
        <f aca="false">BUILD!Z$6</f>
        <v>0</v>
      </c>
      <c r="AB4" s="2" t="n">
        <f aca="false">$E4*$F4</f>
        <v>49</v>
      </c>
      <c r="AC4" s="2" t="n">
        <f aca="false">$G4+($H4*52)</f>
        <v>51648</v>
      </c>
      <c r="AD4" s="2" t="n">
        <f aca="false">$G4+($H4*52*10)</f>
        <v>156480</v>
      </c>
      <c r="AE4" s="2" t="n">
        <f aca="false">$G4+($H4*52*100)</f>
        <v>1204800</v>
      </c>
      <c r="AF4" s="2" t="n">
        <f aca="false">($J4*1000*1000*52)/$AC4</f>
        <v>9061.33828996282</v>
      </c>
      <c r="AG4" s="2" t="n">
        <f aca="false">($J4*1000*1000*52*10)/$AD4</f>
        <v>29907.9754601227</v>
      </c>
      <c r="AH4" s="2" t="n">
        <f aca="false">($J4*1000*1000*52*100)/$AE4</f>
        <v>38844.6215139442</v>
      </c>
      <c r="AI4" s="2" t="n">
        <f aca="false">($K4*PI()*$L4*$L4)/($J4/1000)</f>
        <v>0</v>
      </c>
      <c r="AJ4" s="2" t="n">
        <f aca="false">($M4*PI()*$N4*$N4)/($J4/1000)</f>
        <v>1396263401.59546</v>
      </c>
      <c r="AK4" s="2" t="n">
        <f aca="false">$O4/($J4/1000)</f>
        <v>0</v>
      </c>
      <c r="AL4" s="2" t="n">
        <f aca="false">$P4/($J4/1000)</f>
        <v>0</v>
      </c>
      <c r="AM4" s="2" t="n">
        <f aca="false">($W4+($X4*2)+($Y4*3)+($Z4*4))/($J4/1000)</f>
        <v>0</v>
      </c>
    </row>
    <row r="5" customFormat="false" ht="12.8" hidden="false" customHeight="false" outlineLevel="0" collapsed="false">
      <c r="A5" s="2" t="s">
        <v>44</v>
      </c>
      <c r="B5" s="0" t="n">
        <v>4</v>
      </c>
      <c r="C5" s="2"/>
      <c r="D5" s="2"/>
      <c r="E5" s="2" t="n">
        <f aca="false">BUILD!E$6</f>
        <v>7</v>
      </c>
      <c r="F5" s="2" t="n">
        <f aca="false">BUILD!F$6</f>
        <v>7</v>
      </c>
      <c r="G5" s="2" t="n">
        <f aca="false">BUILD!G$6</f>
        <v>40000</v>
      </c>
      <c r="H5" s="2" t="n">
        <f aca="false">BUILD!H$6</f>
        <v>224</v>
      </c>
      <c r="I5" s="2" t="n">
        <f aca="false">BUILD!I$6</f>
        <v>0</v>
      </c>
      <c r="J5" s="6" t="n">
        <f aca="false">(BUILD!J$6)*($B5/8)</f>
        <v>12</v>
      </c>
      <c r="K5" s="2" t="n">
        <f aca="false">BUILD!K$6</f>
        <v>0</v>
      </c>
      <c r="L5" s="2" t="n">
        <f aca="false">BUILD!L$6</f>
        <v>0</v>
      </c>
      <c r="M5" s="2" t="n">
        <f aca="false">BUILD!M$6</f>
        <v>100</v>
      </c>
      <c r="N5" s="2" t="n">
        <f aca="false">BUILD!N$6</f>
        <v>200</v>
      </c>
      <c r="O5" s="2" t="n">
        <f aca="false">BUILD!O$6</f>
        <v>0</v>
      </c>
      <c r="P5" s="2" t="n">
        <f aca="false">BUILD!P$6</f>
        <v>0</v>
      </c>
      <c r="Q5" s="2" t="n">
        <f aca="false">BUILD!Q$6</f>
        <v>0</v>
      </c>
      <c r="R5" s="2" t="str">
        <f aca="false">BUILD!R$6</f>
        <v>None</v>
      </c>
      <c r="S5" s="2" t="n">
        <f aca="false">BUILD!S$6</f>
        <v>0</v>
      </c>
      <c r="T5" s="2" t="n">
        <f aca="false">BUILD!T$6</f>
        <v>0</v>
      </c>
      <c r="U5" s="2" t="n">
        <f aca="false">BUILD!U$6</f>
        <v>0</v>
      </c>
      <c r="V5" s="2" t="n">
        <f aca="false">BUILD!V$6</f>
        <v>20</v>
      </c>
      <c r="W5" s="2" t="n">
        <f aca="false">BUILD!W$6</f>
        <v>0</v>
      </c>
      <c r="X5" s="2" t="n">
        <f aca="false">BUILD!X$6</f>
        <v>0</v>
      </c>
      <c r="Y5" s="2" t="n">
        <f aca="false">BUILD!Y$6</f>
        <v>0</v>
      </c>
      <c r="Z5" s="2" t="n">
        <f aca="false">BUILD!Z$6</f>
        <v>0</v>
      </c>
      <c r="AB5" s="2" t="n">
        <f aca="false">$E5*$F5</f>
        <v>49</v>
      </c>
      <c r="AC5" s="2" t="n">
        <f aca="false">$G5+($H5*52)</f>
        <v>51648</v>
      </c>
      <c r="AD5" s="2" t="n">
        <f aca="false">$G5+($H5*52*10)</f>
        <v>156480</v>
      </c>
      <c r="AE5" s="2" t="n">
        <f aca="false">$G5+($H5*52*100)</f>
        <v>1204800</v>
      </c>
      <c r="AF5" s="2" t="n">
        <f aca="false">($J5*1000*1000*52)/$AC5</f>
        <v>12081.7843866171</v>
      </c>
      <c r="AG5" s="2" t="n">
        <f aca="false">($J5*1000*1000*52*10)/$AD5</f>
        <v>39877.3006134969</v>
      </c>
      <c r="AH5" s="2" t="n">
        <f aca="false">($J5*1000*1000*52*100)/$AE5</f>
        <v>51792.828685259</v>
      </c>
      <c r="AI5" s="2" t="n">
        <f aca="false">($K5*PI()*$L5*$L5)/($J5/1000)</f>
        <v>0</v>
      </c>
      <c r="AJ5" s="2" t="n">
        <f aca="false">($M5*PI()*$N5*$N5)/($J5/1000)</f>
        <v>1047197551.1966</v>
      </c>
      <c r="AK5" s="2" t="n">
        <f aca="false">$O5/($J5/1000)</f>
        <v>0</v>
      </c>
      <c r="AL5" s="2" t="n">
        <f aca="false">$P5/($J5/1000)</f>
        <v>0</v>
      </c>
      <c r="AM5" s="2" t="n">
        <f aca="false">($W5+($X5*2)+($Y5*3)+($Z5*4))/($J5/1000)</f>
        <v>0</v>
      </c>
    </row>
    <row r="6" customFormat="false" ht="12.8" hidden="false" customHeight="false" outlineLevel="0" collapsed="false">
      <c r="A6" s="2" t="s">
        <v>44</v>
      </c>
      <c r="B6" s="0" t="n">
        <v>5</v>
      </c>
      <c r="C6" s="2"/>
      <c r="D6" s="2"/>
      <c r="E6" s="2" t="n">
        <f aca="false">BUILD!E$6</f>
        <v>7</v>
      </c>
      <c r="F6" s="2" t="n">
        <f aca="false">BUILD!F$6</f>
        <v>7</v>
      </c>
      <c r="G6" s="2" t="n">
        <f aca="false">BUILD!G$6</f>
        <v>40000</v>
      </c>
      <c r="H6" s="2" t="n">
        <f aca="false">BUILD!H$6</f>
        <v>224</v>
      </c>
      <c r="I6" s="2" t="n">
        <f aca="false">BUILD!I$6</f>
        <v>0</v>
      </c>
      <c r="J6" s="6" t="n">
        <f aca="false">(BUILD!J$6)*($B6/8)</f>
        <v>15</v>
      </c>
      <c r="K6" s="2" t="n">
        <f aca="false">BUILD!K$6</f>
        <v>0</v>
      </c>
      <c r="L6" s="2" t="n">
        <f aca="false">BUILD!L$6</f>
        <v>0</v>
      </c>
      <c r="M6" s="2" t="n">
        <f aca="false">BUILD!M$6</f>
        <v>100</v>
      </c>
      <c r="N6" s="2" t="n">
        <f aca="false">BUILD!N$6</f>
        <v>200</v>
      </c>
      <c r="O6" s="2" t="n">
        <f aca="false">BUILD!O$6</f>
        <v>0</v>
      </c>
      <c r="P6" s="2" t="n">
        <f aca="false">BUILD!P$6</f>
        <v>0</v>
      </c>
      <c r="Q6" s="2" t="n">
        <f aca="false">BUILD!Q$6</f>
        <v>0</v>
      </c>
      <c r="R6" s="2" t="str">
        <f aca="false">BUILD!R$6</f>
        <v>None</v>
      </c>
      <c r="S6" s="2" t="n">
        <f aca="false">BUILD!S$6</f>
        <v>0</v>
      </c>
      <c r="T6" s="2" t="n">
        <f aca="false">BUILD!T$6</f>
        <v>0</v>
      </c>
      <c r="U6" s="2" t="n">
        <f aca="false">BUILD!U$6</f>
        <v>0</v>
      </c>
      <c r="V6" s="2" t="n">
        <f aca="false">BUILD!V$6</f>
        <v>20</v>
      </c>
      <c r="W6" s="2" t="n">
        <f aca="false">BUILD!W$6</f>
        <v>0</v>
      </c>
      <c r="X6" s="2" t="n">
        <f aca="false">BUILD!X$6</f>
        <v>0</v>
      </c>
      <c r="Y6" s="2" t="n">
        <f aca="false">BUILD!Y$6</f>
        <v>0</v>
      </c>
      <c r="Z6" s="2" t="n">
        <f aca="false">BUILD!Z$6</f>
        <v>0</v>
      </c>
      <c r="AB6" s="2" t="n">
        <f aca="false">$E6*$F6</f>
        <v>49</v>
      </c>
      <c r="AC6" s="2" t="n">
        <f aca="false">$G6+($H6*52)</f>
        <v>51648</v>
      </c>
      <c r="AD6" s="2" t="n">
        <f aca="false">$G6+($H6*52*10)</f>
        <v>156480</v>
      </c>
      <c r="AE6" s="2" t="n">
        <f aca="false">$G6+($H6*52*100)</f>
        <v>1204800</v>
      </c>
      <c r="AF6" s="2" t="n">
        <f aca="false">($J6*1000*1000*52)/$AC6</f>
        <v>15102.2304832714</v>
      </c>
      <c r="AG6" s="2" t="n">
        <f aca="false">($J6*1000*1000*52*10)/$AD6</f>
        <v>49846.6257668712</v>
      </c>
      <c r="AH6" s="2" t="n">
        <f aca="false">($J6*1000*1000*52*100)/$AE6</f>
        <v>64741.0358565737</v>
      </c>
      <c r="AI6" s="2" t="n">
        <f aca="false">($K6*PI()*$L6*$L6)/($J6/1000)</f>
        <v>0</v>
      </c>
      <c r="AJ6" s="2" t="n">
        <f aca="false">($M6*PI()*$N6*$N6)/($J6/1000)</f>
        <v>837758040.957278</v>
      </c>
      <c r="AK6" s="2" t="n">
        <f aca="false">$O6/($J6/1000)</f>
        <v>0</v>
      </c>
      <c r="AL6" s="2" t="n">
        <f aca="false">$P6/($J6/1000)</f>
        <v>0</v>
      </c>
      <c r="AM6" s="2" t="n">
        <f aca="false">($W6+($X6*2)+($Y6*3)+($Z6*4))/($J6/1000)</f>
        <v>0</v>
      </c>
    </row>
    <row r="7" customFormat="false" ht="12.8" hidden="false" customHeight="false" outlineLevel="0" collapsed="false">
      <c r="A7" s="2" t="s">
        <v>44</v>
      </c>
      <c r="B7" s="0" t="n">
        <v>6</v>
      </c>
      <c r="C7" s="2"/>
      <c r="D7" s="2"/>
      <c r="E7" s="2" t="n">
        <f aca="false">BUILD!E$6</f>
        <v>7</v>
      </c>
      <c r="F7" s="2" t="n">
        <f aca="false">BUILD!F$6</f>
        <v>7</v>
      </c>
      <c r="G7" s="2" t="n">
        <f aca="false">BUILD!G$6</f>
        <v>40000</v>
      </c>
      <c r="H7" s="2" t="n">
        <f aca="false">BUILD!H$6</f>
        <v>224</v>
      </c>
      <c r="I7" s="2" t="n">
        <f aca="false">BUILD!I$6</f>
        <v>0</v>
      </c>
      <c r="J7" s="6" t="n">
        <f aca="false">(BUILD!J$6)*($B7/8)</f>
        <v>18</v>
      </c>
      <c r="K7" s="2" t="n">
        <f aca="false">BUILD!K$6</f>
        <v>0</v>
      </c>
      <c r="L7" s="2" t="n">
        <f aca="false">BUILD!L$6</f>
        <v>0</v>
      </c>
      <c r="M7" s="2" t="n">
        <f aca="false">BUILD!M$6</f>
        <v>100</v>
      </c>
      <c r="N7" s="2" t="n">
        <f aca="false">BUILD!N$6</f>
        <v>200</v>
      </c>
      <c r="O7" s="2" t="n">
        <f aca="false">BUILD!O$6</f>
        <v>0</v>
      </c>
      <c r="P7" s="2" t="n">
        <f aca="false">BUILD!P$6</f>
        <v>0</v>
      </c>
      <c r="Q7" s="2" t="n">
        <f aca="false">BUILD!Q$6</f>
        <v>0</v>
      </c>
      <c r="R7" s="2" t="str">
        <f aca="false">BUILD!R$6</f>
        <v>None</v>
      </c>
      <c r="S7" s="2" t="n">
        <f aca="false">BUILD!S$6</f>
        <v>0</v>
      </c>
      <c r="T7" s="2" t="n">
        <f aca="false">BUILD!T$6</f>
        <v>0</v>
      </c>
      <c r="U7" s="2" t="n">
        <f aca="false">BUILD!U$6</f>
        <v>0</v>
      </c>
      <c r="V7" s="2" t="n">
        <f aca="false">BUILD!V$6</f>
        <v>20</v>
      </c>
      <c r="W7" s="2" t="n">
        <f aca="false">BUILD!W$6</f>
        <v>0</v>
      </c>
      <c r="X7" s="2" t="n">
        <f aca="false">BUILD!X$6</f>
        <v>0</v>
      </c>
      <c r="Y7" s="2" t="n">
        <f aca="false">BUILD!Y$6</f>
        <v>0</v>
      </c>
      <c r="Z7" s="2" t="n">
        <f aca="false">BUILD!Z$6</f>
        <v>0</v>
      </c>
      <c r="AB7" s="2" t="n">
        <f aca="false">$E7*$F7</f>
        <v>49</v>
      </c>
      <c r="AC7" s="2" t="n">
        <f aca="false">$G7+($H7*52)</f>
        <v>51648</v>
      </c>
      <c r="AD7" s="2" t="n">
        <f aca="false">$G7+($H7*52*10)</f>
        <v>156480</v>
      </c>
      <c r="AE7" s="2" t="n">
        <f aca="false">$G7+($H7*52*100)</f>
        <v>1204800</v>
      </c>
      <c r="AF7" s="2" t="n">
        <f aca="false">($J7*1000*1000*52)/$AC7</f>
        <v>18122.6765799257</v>
      </c>
      <c r="AG7" s="2" t="n">
        <f aca="false">($J7*1000*1000*52*10)/$AD7</f>
        <v>59815.9509202454</v>
      </c>
      <c r="AH7" s="2" t="n">
        <f aca="false">($J7*1000*1000*52*100)/$AE7</f>
        <v>77689.2430278884</v>
      </c>
      <c r="AI7" s="2" t="n">
        <f aca="false">($K7*PI()*$L7*$L7)/($J7/1000)</f>
        <v>0</v>
      </c>
      <c r="AJ7" s="2" t="n">
        <f aca="false">($M7*PI()*$N7*$N7)/($J7/1000)</f>
        <v>698131700.797732</v>
      </c>
      <c r="AK7" s="2" t="n">
        <f aca="false">$O7/($J7/1000)</f>
        <v>0</v>
      </c>
      <c r="AL7" s="2" t="n">
        <f aca="false">$P7/($J7/1000)</f>
        <v>0</v>
      </c>
      <c r="AM7" s="2" t="n">
        <f aca="false">($W7+($X7*2)+($Y7*3)+($Z7*4))/($J7/1000)</f>
        <v>0</v>
      </c>
    </row>
    <row r="8" customFormat="false" ht="12.8" hidden="false" customHeight="false" outlineLevel="0" collapsed="false">
      <c r="A8" s="2" t="s">
        <v>44</v>
      </c>
      <c r="B8" s="0" t="n">
        <v>7</v>
      </c>
      <c r="C8" s="2"/>
      <c r="D8" s="2"/>
      <c r="E8" s="2" t="n">
        <f aca="false">BUILD!E$6</f>
        <v>7</v>
      </c>
      <c r="F8" s="2" t="n">
        <f aca="false">BUILD!F$6</f>
        <v>7</v>
      </c>
      <c r="G8" s="2" t="n">
        <f aca="false">BUILD!G$6</f>
        <v>40000</v>
      </c>
      <c r="H8" s="2" t="n">
        <f aca="false">BUILD!H$6</f>
        <v>224</v>
      </c>
      <c r="I8" s="2" t="n">
        <f aca="false">BUILD!I$6</f>
        <v>0</v>
      </c>
      <c r="J8" s="6" t="n">
        <f aca="false">(BUILD!J$6)*($B8/8)</f>
        <v>21</v>
      </c>
      <c r="K8" s="2" t="n">
        <f aca="false">BUILD!K$6</f>
        <v>0</v>
      </c>
      <c r="L8" s="2" t="n">
        <f aca="false">BUILD!L$6</f>
        <v>0</v>
      </c>
      <c r="M8" s="2" t="n">
        <f aca="false">BUILD!M$6</f>
        <v>100</v>
      </c>
      <c r="N8" s="2" t="n">
        <f aca="false">BUILD!N$6</f>
        <v>200</v>
      </c>
      <c r="O8" s="2" t="n">
        <f aca="false">BUILD!O$6</f>
        <v>0</v>
      </c>
      <c r="P8" s="2" t="n">
        <f aca="false">BUILD!P$6</f>
        <v>0</v>
      </c>
      <c r="Q8" s="2" t="n">
        <f aca="false">BUILD!Q$6</f>
        <v>0</v>
      </c>
      <c r="R8" s="2" t="str">
        <f aca="false">BUILD!R$6</f>
        <v>None</v>
      </c>
      <c r="S8" s="2" t="n">
        <f aca="false">BUILD!S$6</f>
        <v>0</v>
      </c>
      <c r="T8" s="2" t="n">
        <f aca="false">BUILD!T$6</f>
        <v>0</v>
      </c>
      <c r="U8" s="2" t="n">
        <f aca="false">BUILD!U$6</f>
        <v>0</v>
      </c>
      <c r="V8" s="2" t="n">
        <f aca="false">BUILD!V$6</f>
        <v>20</v>
      </c>
      <c r="W8" s="2" t="n">
        <f aca="false">BUILD!W$6</f>
        <v>0</v>
      </c>
      <c r="X8" s="2" t="n">
        <f aca="false">BUILD!X$6</f>
        <v>0</v>
      </c>
      <c r="Y8" s="2" t="n">
        <f aca="false">BUILD!Y$6</f>
        <v>0</v>
      </c>
      <c r="Z8" s="2" t="n">
        <f aca="false">BUILD!Z$6</f>
        <v>0</v>
      </c>
      <c r="AB8" s="2" t="n">
        <f aca="false">$E8*$F8</f>
        <v>49</v>
      </c>
      <c r="AC8" s="2" t="n">
        <f aca="false">$G8+($H8*52)</f>
        <v>51648</v>
      </c>
      <c r="AD8" s="2" t="n">
        <f aca="false">$G8+($H8*52*10)</f>
        <v>156480</v>
      </c>
      <c r="AE8" s="2" t="n">
        <f aca="false">$G8+($H8*52*100)</f>
        <v>1204800</v>
      </c>
      <c r="AF8" s="2" t="n">
        <f aca="false">($J8*1000*1000*52)/$AC8</f>
        <v>21143.1226765799</v>
      </c>
      <c r="AG8" s="2" t="n">
        <f aca="false">($J8*1000*1000*52*10)/$AD8</f>
        <v>69785.2760736196</v>
      </c>
      <c r="AH8" s="2" t="n">
        <f aca="false">($J8*1000*1000*52*100)/$AE8</f>
        <v>90637.4501992032</v>
      </c>
      <c r="AI8" s="2" t="n">
        <f aca="false">($K8*PI()*$L8*$L8)/($J8/1000)</f>
        <v>0</v>
      </c>
      <c r="AJ8" s="2" t="n">
        <f aca="false">($M8*PI()*$N8*$N8)/($J8/1000)</f>
        <v>598398600.68377</v>
      </c>
      <c r="AK8" s="2" t="n">
        <f aca="false">$O8/($J8/1000)</f>
        <v>0</v>
      </c>
      <c r="AL8" s="2" t="n">
        <f aca="false">$P8/($J8/1000)</f>
        <v>0</v>
      </c>
      <c r="AM8" s="2" t="n">
        <f aca="false">($W8+($X8*2)+($Y8*3)+($Z8*4))/($J8/1000)</f>
        <v>0</v>
      </c>
    </row>
    <row r="9" customFormat="false" ht="12.8" hidden="false" customHeight="false" outlineLevel="0" collapsed="false">
      <c r="A9" s="2" t="s">
        <v>44</v>
      </c>
      <c r="B9" s="0" t="n">
        <v>8</v>
      </c>
      <c r="C9" s="2"/>
      <c r="D9" s="2"/>
      <c r="E9" s="2" t="n">
        <f aca="false">BUILD!E$6</f>
        <v>7</v>
      </c>
      <c r="F9" s="2" t="n">
        <f aca="false">BUILD!F$6</f>
        <v>7</v>
      </c>
      <c r="G9" s="2" t="n">
        <f aca="false">BUILD!G$6</f>
        <v>40000</v>
      </c>
      <c r="H9" s="2" t="n">
        <f aca="false">BUILD!H$6</f>
        <v>224</v>
      </c>
      <c r="I9" s="2" t="n">
        <f aca="false">BUILD!I$6</f>
        <v>0</v>
      </c>
      <c r="J9" s="6" t="n">
        <f aca="false">(BUILD!J$6)*($B9/8)</f>
        <v>24</v>
      </c>
      <c r="K9" s="2" t="n">
        <f aca="false">BUILD!K$6</f>
        <v>0</v>
      </c>
      <c r="L9" s="2" t="n">
        <f aca="false">BUILD!L$6</f>
        <v>0</v>
      </c>
      <c r="M9" s="2" t="n">
        <f aca="false">BUILD!M$6</f>
        <v>100</v>
      </c>
      <c r="N9" s="2" t="n">
        <f aca="false">BUILD!N$6</f>
        <v>200</v>
      </c>
      <c r="O9" s="2" t="n">
        <f aca="false">BUILD!O$6</f>
        <v>0</v>
      </c>
      <c r="P9" s="2" t="n">
        <f aca="false">BUILD!P$6</f>
        <v>0</v>
      </c>
      <c r="Q9" s="2" t="n">
        <f aca="false">BUILD!Q$6</f>
        <v>0</v>
      </c>
      <c r="R9" s="2" t="str">
        <f aca="false">BUILD!R$6</f>
        <v>None</v>
      </c>
      <c r="S9" s="2" t="n">
        <f aca="false">BUILD!S$6</f>
        <v>0</v>
      </c>
      <c r="T9" s="2" t="n">
        <f aca="false">BUILD!T$6</f>
        <v>0</v>
      </c>
      <c r="U9" s="2" t="n">
        <f aca="false">BUILD!U$6</f>
        <v>0</v>
      </c>
      <c r="V9" s="2" t="n">
        <f aca="false">BUILD!V$6</f>
        <v>20</v>
      </c>
      <c r="W9" s="2" t="n">
        <f aca="false">BUILD!W$6</f>
        <v>0</v>
      </c>
      <c r="X9" s="2" t="n">
        <f aca="false">BUILD!X$6</f>
        <v>0</v>
      </c>
      <c r="Y9" s="2" t="n">
        <f aca="false">BUILD!Y$6</f>
        <v>0</v>
      </c>
      <c r="Z9" s="2" t="n">
        <f aca="false">BUILD!Z$6</f>
        <v>0</v>
      </c>
      <c r="AB9" s="2" t="n">
        <f aca="false">$E9*$F9</f>
        <v>49</v>
      </c>
      <c r="AC9" s="2" t="n">
        <f aca="false">$G9+($H9*52)</f>
        <v>51648</v>
      </c>
      <c r="AD9" s="2" t="n">
        <f aca="false">$G9+($H9*52*10)</f>
        <v>156480</v>
      </c>
      <c r="AE9" s="2" t="n">
        <f aca="false">$G9+($H9*52*100)</f>
        <v>1204800</v>
      </c>
      <c r="AF9" s="2" t="n">
        <f aca="false">($J9*1000*1000*52)/$AC9</f>
        <v>24163.5687732342</v>
      </c>
      <c r="AG9" s="2" t="n">
        <f aca="false">($J9*1000*1000*52*10)/$AD9</f>
        <v>79754.6012269939</v>
      </c>
      <c r="AH9" s="2" t="n">
        <f aca="false">($J9*1000*1000*52*100)/$AE9</f>
        <v>103585.657370518</v>
      </c>
      <c r="AI9" s="2" t="n">
        <f aca="false">($K9*PI()*$L9*$L9)/($J9/1000)</f>
        <v>0</v>
      </c>
      <c r="AJ9" s="2" t="n">
        <f aca="false">($M9*PI()*$N9*$N9)/($J9/1000)</f>
        <v>523598775.598299</v>
      </c>
      <c r="AK9" s="2" t="n">
        <f aca="false">$O9/($J9/1000)</f>
        <v>0</v>
      </c>
      <c r="AL9" s="2" t="n">
        <f aca="false">$P9/($J9/1000)</f>
        <v>0</v>
      </c>
      <c r="AM9" s="2" t="n">
        <f aca="false">($W9+($X9*2)+($Y9*3)+($Z9*4))/($J9/1000)</f>
        <v>0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9"/>
  <sheetViews>
    <sheetView windowProtection="tru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2" ySplit="1" topLeftCell="C2" activePane="bottomRight" state="frozen"/>
      <selection pane="topLeft" activeCell="A1" activeCellId="0" sqref="A1"/>
      <selection pane="topRight" activeCell="C1" activeCellId="0" sqref="C1"/>
      <selection pane="bottomLeft" activeCell="A2" activeCellId="0" sqref="A2"/>
      <selection pane="bottomRight" activeCell="C2" activeCellId="0" sqref="C2"/>
    </sheetView>
  </sheetViews>
  <sheetFormatPr defaultRowHeight="12.8"/>
  <cols>
    <col collapsed="false" hidden="false" max="1" min="1" style="0" width="23.5765306122449"/>
    <col collapsed="false" hidden="false" max="2" min="2" style="0" width="10.7448979591837"/>
    <col collapsed="false" hidden="false" max="3" min="3" style="0" width="6.6530612244898"/>
    <col collapsed="false" hidden="false" max="4" min="4" style="0" width="7.49489795918367"/>
    <col collapsed="false" hidden="false" max="5" min="5" style="0" width="11.3010204081633"/>
    <col collapsed="false" hidden="false" max="6" min="6" style="0" width="10.3214285714286"/>
    <col collapsed="false" hidden="false" max="7" min="7" style="0" width="16.5255102040816"/>
    <col collapsed="false" hidden="false" max="8" min="8" style="0" width="17.3673469387755"/>
    <col collapsed="false" hidden="false" max="9" min="9" style="0" width="22.3112244897959"/>
    <col collapsed="false" hidden="false" max="10" min="10" style="0" width="20.3316326530612"/>
    <col collapsed="false" hidden="false" max="11" min="11" style="0" width="22.0204081632653"/>
    <col collapsed="false" hidden="false" max="12" min="12" style="0" width="15.8214285714286"/>
    <col collapsed="false" hidden="false" max="13" min="13" style="0" width="18.9234693877551"/>
    <col collapsed="false" hidden="false" max="14" min="14" style="0" width="12.7142857142857"/>
    <col collapsed="false" hidden="false" max="15" min="15" style="0" width="18.6377551020408"/>
    <col collapsed="false" hidden="false" max="16" min="16" style="0" width="21.0408163265306"/>
    <col collapsed="false" hidden="false" max="17" min="17" style="0" width="21.5969387755102"/>
    <col collapsed="false" hidden="false" max="18" min="18" style="0" width="13.984693877551"/>
    <col collapsed="false" hidden="false" max="19" min="19" style="0" width="21.3214285714286"/>
    <col collapsed="false" hidden="false" max="20" min="20" style="0" width="24.7040816326531"/>
    <col collapsed="false" hidden="false" max="21" min="21" style="0" width="11.1683673469388"/>
    <col collapsed="false" hidden="false" max="22" min="22" style="0" width="13.8418367346939"/>
    <col collapsed="false" hidden="false" max="23" min="23" style="0" width="19.7704081632653"/>
    <col collapsed="false" hidden="false" max="24" min="24" style="0" width="17.515306122449"/>
    <col collapsed="false" hidden="false" max="25" min="25" style="0" width="21.3214285714286"/>
    <col collapsed="false" hidden="false" max="26" min="26" style="0" width="23.0102040816327"/>
    <col collapsed="false" hidden="false" max="27" min="27" style="0" width="11.7959183673469"/>
    <col collapsed="false" hidden="false" max="28" min="28" style="0" width="7.21938775510204"/>
    <col collapsed="false" hidden="false" max="29" min="29" style="0" width="15.1122448979592"/>
    <col collapsed="false" hidden="false" max="30" min="30" style="0" width="16.1020408163265"/>
    <col collapsed="false" hidden="false" max="31" min="31" style="0" width="17.0918367346939"/>
    <col collapsed="false" hidden="false" max="32" min="32" style="0" width="12.4387755102041"/>
    <col collapsed="false" hidden="false" max="33" min="33" style="0" width="13.4183673469388"/>
    <col collapsed="false" hidden="false" max="34" min="34" style="0" width="14.4081632653061"/>
    <col collapsed="false" hidden="false" max="35" min="35" style="0" width="22.0204081632653"/>
    <col collapsed="false" hidden="false" max="36" min="36" style="0" width="20.3316326530612"/>
    <col collapsed="false" hidden="false" max="37" min="37" style="0" width="12.1479591836735"/>
    <col collapsed="false" hidden="false" max="38" min="38" style="0" width="14.1275510204082"/>
    <col collapsed="false" hidden="false" max="39" min="39" style="0" width="11.4489795918367"/>
    <col collapsed="false" hidden="false" max="1025" min="40" style="0" width="11.5204081632653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/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</row>
    <row r="2" customFormat="false" ht="12.8" hidden="false" customHeight="false" outlineLevel="0" collapsed="false">
      <c r="A2" s="2" t="s">
        <v>43</v>
      </c>
      <c r="B2" s="0" t="n">
        <v>1</v>
      </c>
      <c r="C2" s="7" t="n">
        <f aca="false">BUILD!C$5</f>
        <v>3200</v>
      </c>
      <c r="D2" s="7" t="n">
        <f aca="false">BUILD!D$5</f>
        <v>125</v>
      </c>
      <c r="E2" s="7" t="n">
        <f aca="false">BUILD!E$5</f>
        <v>15</v>
      </c>
      <c r="F2" s="7" t="n">
        <f aca="false">BUILD!F$5</f>
        <v>9</v>
      </c>
      <c r="G2" s="7" t="n">
        <f aca="false">BUILD!G$5</f>
        <v>400000</v>
      </c>
      <c r="H2" s="7" t="n">
        <f aca="false">BUILD!H$5</f>
        <v>4000</v>
      </c>
      <c r="I2" s="7" t="n">
        <f aca="false">BUILD!I$5</f>
        <v>0</v>
      </c>
      <c r="J2" s="6" t="n">
        <f aca="false">(BUILD!J$5)*($B2/8)</f>
        <v>200</v>
      </c>
      <c r="K2" s="7" t="n">
        <f aca="false">BUILD!K$5</f>
        <v>0</v>
      </c>
      <c r="L2" s="7" t="n">
        <f aca="false">BUILD!L$5</f>
        <v>0</v>
      </c>
      <c r="M2" s="7" t="n">
        <f aca="false">BUILD!M$5</f>
        <v>50</v>
      </c>
      <c r="N2" s="7" t="n">
        <f aca="false">BUILD!N$5</f>
        <v>100</v>
      </c>
      <c r="O2" s="7" t="n">
        <f aca="false">BUILD!O$5</f>
        <v>0</v>
      </c>
      <c r="P2" s="7" t="n">
        <f aca="false">BUILD!P$5</f>
        <v>0</v>
      </c>
      <c r="Q2" s="7" t="n">
        <f aca="false">BUILD!Q$5</f>
        <v>0</v>
      </c>
      <c r="R2" s="7" t="str">
        <f aca="false">BUILD!R$5</f>
        <v>None</v>
      </c>
      <c r="S2" s="7" t="n">
        <f aca="false">BUILD!S$5</f>
        <v>0</v>
      </c>
      <c r="T2" s="7" t="n">
        <f aca="false">BUILD!T$5</f>
        <v>0</v>
      </c>
      <c r="U2" s="7" t="n">
        <f aca="false">BUILD!U$5</f>
        <v>0</v>
      </c>
      <c r="V2" s="7" t="n">
        <f aca="false">BUILD!V$5</f>
        <v>20</v>
      </c>
      <c r="W2" s="7" t="n">
        <f aca="false">BUILD!W$5</f>
        <v>0</v>
      </c>
      <c r="X2" s="7" t="n">
        <f aca="false">BUILD!X$5</f>
        <v>0</v>
      </c>
      <c r="Y2" s="7" t="n">
        <f aca="false">BUILD!Y$5</f>
        <v>0</v>
      </c>
      <c r="Z2" s="7" t="n">
        <f aca="false">BUILD!Z$5</f>
        <v>0</v>
      </c>
      <c r="AB2" s="2" t="n">
        <f aca="false">$E2*$F2</f>
        <v>135</v>
      </c>
      <c r="AC2" s="2" t="n">
        <f aca="false">$G2+($H2*52)</f>
        <v>608000</v>
      </c>
      <c r="AD2" s="2" t="n">
        <f aca="false">$G2+($H2*52*10)</f>
        <v>2480000</v>
      </c>
      <c r="AE2" s="2" t="n">
        <f aca="false">$G2+($H2*52*100)</f>
        <v>21200000</v>
      </c>
      <c r="AF2" s="2" t="n">
        <f aca="false">($J2*1000*1000*52)/$AC2</f>
        <v>17105.2631578947</v>
      </c>
      <c r="AG2" s="2" t="n">
        <f aca="false">($J2*1000*1000*52*10)/$AD2</f>
        <v>41935.4838709677</v>
      </c>
      <c r="AH2" s="2" t="n">
        <f aca="false">($J2*1000*1000*52*100)/$AE2</f>
        <v>49056.6037735849</v>
      </c>
      <c r="AI2" s="2" t="n">
        <f aca="false">($K2*PI()*$L2*$L2)/($J2/1000)</f>
        <v>0</v>
      </c>
      <c r="AJ2" s="2" t="n">
        <f aca="false">($M2*PI()*$N2*$N2)/($J2/1000)</f>
        <v>7853981.63397448</v>
      </c>
      <c r="AK2" s="2" t="n">
        <f aca="false">$O2/($J2/1000)</f>
        <v>0</v>
      </c>
      <c r="AL2" s="2" t="n">
        <f aca="false">$P2/($J2/1000)</f>
        <v>0</v>
      </c>
      <c r="AM2" s="2" t="n">
        <f aca="false">($W2+($X2*2)+($Y2*3)+($Z2*4))/($J2/1000)</f>
        <v>0</v>
      </c>
    </row>
    <row r="3" customFormat="false" ht="12.8" hidden="false" customHeight="false" outlineLevel="0" collapsed="false">
      <c r="A3" s="2" t="s">
        <v>43</v>
      </c>
      <c r="B3" s="0" t="n">
        <v>2</v>
      </c>
      <c r="C3" s="7" t="n">
        <f aca="false">BUILD!C$5</f>
        <v>3200</v>
      </c>
      <c r="D3" s="7" t="n">
        <f aca="false">BUILD!D$5</f>
        <v>125</v>
      </c>
      <c r="E3" s="7" t="n">
        <f aca="false">BUILD!E$5</f>
        <v>15</v>
      </c>
      <c r="F3" s="7" t="n">
        <f aca="false">BUILD!F$5</f>
        <v>9</v>
      </c>
      <c r="G3" s="7" t="n">
        <f aca="false">BUILD!G$5</f>
        <v>400000</v>
      </c>
      <c r="H3" s="7" t="n">
        <f aca="false">BUILD!H$5</f>
        <v>4000</v>
      </c>
      <c r="I3" s="7" t="n">
        <f aca="false">BUILD!I$5</f>
        <v>0</v>
      </c>
      <c r="J3" s="6" t="n">
        <f aca="false">(BUILD!J$5)*($B3/8)</f>
        <v>400</v>
      </c>
      <c r="K3" s="7" t="n">
        <f aca="false">BUILD!K$5</f>
        <v>0</v>
      </c>
      <c r="L3" s="7" t="n">
        <f aca="false">BUILD!L$5</f>
        <v>0</v>
      </c>
      <c r="M3" s="7" t="n">
        <f aca="false">BUILD!M$5</f>
        <v>50</v>
      </c>
      <c r="N3" s="7" t="n">
        <f aca="false">BUILD!N$5</f>
        <v>100</v>
      </c>
      <c r="O3" s="7" t="n">
        <f aca="false">BUILD!O$5</f>
        <v>0</v>
      </c>
      <c r="P3" s="7" t="n">
        <f aca="false">BUILD!P$5</f>
        <v>0</v>
      </c>
      <c r="Q3" s="7" t="n">
        <f aca="false">BUILD!Q$5</f>
        <v>0</v>
      </c>
      <c r="R3" s="7" t="str">
        <f aca="false">BUILD!R$5</f>
        <v>None</v>
      </c>
      <c r="S3" s="7" t="n">
        <f aca="false">BUILD!S$5</f>
        <v>0</v>
      </c>
      <c r="T3" s="7" t="n">
        <f aca="false">BUILD!T$5</f>
        <v>0</v>
      </c>
      <c r="U3" s="7" t="n">
        <f aca="false">BUILD!U$5</f>
        <v>0</v>
      </c>
      <c r="V3" s="7" t="n">
        <f aca="false">BUILD!V$5</f>
        <v>20</v>
      </c>
      <c r="W3" s="7" t="n">
        <f aca="false">BUILD!W$5</f>
        <v>0</v>
      </c>
      <c r="X3" s="7" t="n">
        <f aca="false">BUILD!X$5</f>
        <v>0</v>
      </c>
      <c r="Y3" s="7" t="n">
        <f aca="false">BUILD!Y$5</f>
        <v>0</v>
      </c>
      <c r="Z3" s="7" t="n">
        <f aca="false">BUILD!Z$5</f>
        <v>0</v>
      </c>
      <c r="AB3" s="2" t="n">
        <f aca="false">$E3*$F3</f>
        <v>135</v>
      </c>
      <c r="AC3" s="2" t="n">
        <f aca="false">$G3+($H3*52)</f>
        <v>608000</v>
      </c>
      <c r="AD3" s="2" t="n">
        <f aca="false">$G3+($H3*52*10)</f>
        <v>2480000</v>
      </c>
      <c r="AE3" s="2" t="n">
        <f aca="false">$G3+($H3*52*100)</f>
        <v>21200000</v>
      </c>
      <c r="AF3" s="2" t="n">
        <f aca="false">($J3*1000*1000*52)/$AC3</f>
        <v>34210.5263157895</v>
      </c>
      <c r="AG3" s="2" t="n">
        <f aca="false">($J3*1000*1000*52*10)/$AD3</f>
        <v>83870.9677419355</v>
      </c>
      <c r="AH3" s="2" t="n">
        <f aca="false">($J3*1000*1000*52*100)/$AE3</f>
        <v>98113.2075471698</v>
      </c>
      <c r="AI3" s="2" t="n">
        <f aca="false">($K3*PI()*$L3*$L3)/($J3/1000)</f>
        <v>0</v>
      </c>
      <c r="AJ3" s="2" t="n">
        <f aca="false">($M3*PI()*$N3*$N3)/($J3/1000)</f>
        <v>3926990.81698724</v>
      </c>
      <c r="AK3" s="2" t="n">
        <f aca="false">$O3/($J3/1000)</f>
        <v>0</v>
      </c>
      <c r="AL3" s="2" t="n">
        <f aca="false">$P3/($J3/1000)</f>
        <v>0</v>
      </c>
      <c r="AM3" s="2" t="n">
        <f aca="false">($W3+($X3*2)+($Y3*3)+($Z3*4))/($J3/1000)</f>
        <v>0</v>
      </c>
    </row>
    <row r="4" customFormat="false" ht="12.8" hidden="false" customHeight="false" outlineLevel="0" collapsed="false">
      <c r="A4" s="2" t="s">
        <v>43</v>
      </c>
      <c r="B4" s="0" t="n">
        <v>3</v>
      </c>
      <c r="C4" s="7" t="n">
        <f aca="false">BUILD!C$5</f>
        <v>3200</v>
      </c>
      <c r="D4" s="7" t="n">
        <f aca="false">BUILD!D$5</f>
        <v>125</v>
      </c>
      <c r="E4" s="7" t="n">
        <f aca="false">BUILD!E$5</f>
        <v>15</v>
      </c>
      <c r="F4" s="7" t="n">
        <f aca="false">BUILD!F$5</f>
        <v>9</v>
      </c>
      <c r="G4" s="7" t="n">
        <f aca="false">BUILD!G$5</f>
        <v>400000</v>
      </c>
      <c r="H4" s="7" t="n">
        <f aca="false">BUILD!H$5</f>
        <v>4000</v>
      </c>
      <c r="I4" s="7" t="n">
        <f aca="false">BUILD!I$5</f>
        <v>0</v>
      </c>
      <c r="J4" s="6" t="n">
        <f aca="false">(BUILD!J$5)*($B4/8)</f>
        <v>600</v>
      </c>
      <c r="K4" s="7" t="n">
        <f aca="false">BUILD!K$5</f>
        <v>0</v>
      </c>
      <c r="L4" s="7" t="n">
        <f aca="false">BUILD!L$5</f>
        <v>0</v>
      </c>
      <c r="M4" s="7" t="n">
        <f aca="false">BUILD!M$5</f>
        <v>50</v>
      </c>
      <c r="N4" s="7" t="n">
        <f aca="false">BUILD!N$5</f>
        <v>100</v>
      </c>
      <c r="O4" s="7" t="n">
        <f aca="false">BUILD!O$5</f>
        <v>0</v>
      </c>
      <c r="P4" s="7" t="n">
        <f aca="false">BUILD!P$5</f>
        <v>0</v>
      </c>
      <c r="Q4" s="7" t="n">
        <f aca="false">BUILD!Q$5</f>
        <v>0</v>
      </c>
      <c r="R4" s="7" t="str">
        <f aca="false">BUILD!R$5</f>
        <v>None</v>
      </c>
      <c r="S4" s="7" t="n">
        <f aca="false">BUILD!S$5</f>
        <v>0</v>
      </c>
      <c r="T4" s="7" t="n">
        <f aca="false">BUILD!T$5</f>
        <v>0</v>
      </c>
      <c r="U4" s="7" t="n">
        <f aca="false">BUILD!U$5</f>
        <v>0</v>
      </c>
      <c r="V4" s="7" t="n">
        <f aca="false">BUILD!V$5</f>
        <v>20</v>
      </c>
      <c r="W4" s="7" t="n">
        <f aca="false">BUILD!W$5</f>
        <v>0</v>
      </c>
      <c r="X4" s="7" t="n">
        <f aca="false">BUILD!X$5</f>
        <v>0</v>
      </c>
      <c r="Y4" s="7" t="n">
        <f aca="false">BUILD!Y$5</f>
        <v>0</v>
      </c>
      <c r="Z4" s="7" t="n">
        <f aca="false">BUILD!Z$5</f>
        <v>0</v>
      </c>
      <c r="AB4" s="2" t="n">
        <f aca="false">$E4*$F4</f>
        <v>135</v>
      </c>
      <c r="AC4" s="2" t="n">
        <f aca="false">$G4+($H4*52)</f>
        <v>608000</v>
      </c>
      <c r="AD4" s="2" t="n">
        <f aca="false">$G4+($H4*52*10)</f>
        <v>2480000</v>
      </c>
      <c r="AE4" s="2" t="n">
        <f aca="false">$G4+($H4*52*100)</f>
        <v>21200000</v>
      </c>
      <c r="AF4" s="2" t="n">
        <f aca="false">($J4*1000*1000*52)/$AC4</f>
        <v>51315.7894736842</v>
      </c>
      <c r="AG4" s="2" t="n">
        <f aca="false">($J4*1000*1000*52*10)/$AD4</f>
        <v>125806.451612903</v>
      </c>
      <c r="AH4" s="2" t="n">
        <f aca="false">($J4*1000*1000*52*100)/$AE4</f>
        <v>147169.811320755</v>
      </c>
      <c r="AI4" s="2" t="n">
        <f aca="false">($K4*PI()*$L4*$L4)/($J4/1000)</f>
        <v>0</v>
      </c>
      <c r="AJ4" s="2" t="n">
        <f aca="false">($M4*PI()*$N4*$N4)/($J4/1000)</f>
        <v>2617993.87799149</v>
      </c>
      <c r="AK4" s="2" t="n">
        <f aca="false">$O4/($J4/1000)</f>
        <v>0</v>
      </c>
      <c r="AL4" s="2" t="n">
        <f aca="false">$P4/($J4/1000)</f>
        <v>0</v>
      </c>
      <c r="AM4" s="2" t="n">
        <f aca="false">($W4+($X4*2)+($Y4*3)+($Z4*4))/($J4/1000)</f>
        <v>0</v>
      </c>
    </row>
    <row r="5" customFormat="false" ht="12.8" hidden="false" customHeight="false" outlineLevel="0" collapsed="false">
      <c r="A5" s="2" t="s">
        <v>43</v>
      </c>
      <c r="B5" s="0" t="n">
        <v>4</v>
      </c>
      <c r="C5" s="7" t="n">
        <f aca="false">BUILD!C$5</f>
        <v>3200</v>
      </c>
      <c r="D5" s="7" t="n">
        <f aca="false">BUILD!D$5</f>
        <v>125</v>
      </c>
      <c r="E5" s="7" t="n">
        <f aca="false">BUILD!E$5</f>
        <v>15</v>
      </c>
      <c r="F5" s="7" t="n">
        <f aca="false">BUILD!F$5</f>
        <v>9</v>
      </c>
      <c r="G5" s="7" t="n">
        <f aca="false">BUILD!G$5</f>
        <v>400000</v>
      </c>
      <c r="H5" s="7" t="n">
        <f aca="false">BUILD!H$5</f>
        <v>4000</v>
      </c>
      <c r="I5" s="7" t="n">
        <f aca="false">BUILD!I$5</f>
        <v>0</v>
      </c>
      <c r="J5" s="6" t="n">
        <f aca="false">(BUILD!J$5)*($B5/8)</f>
        <v>800</v>
      </c>
      <c r="K5" s="7" t="n">
        <f aca="false">BUILD!K$5</f>
        <v>0</v>
      </c>
      <c r="L5" s="7" t="n">
        <f aca="false">BUILD!L$5</f>
        <v>0</v>
      </c>
      <c r="M5" s="7" t="n">
        <f aca="false">BUILD!M$5</f>
        <v>50</v>
      </c>
      <c r="N5" s="7" t="n">
        <f aca="false">BUILD!N$5</f>
        <v>100</v>
      </c>
      <c r="O5" s="7" t="n">
        <f aca="false">BUILD!O$5</f>
        <v>0</v>
      </c>
      <c r="P5" s="7" t="n">
        <f aca="false">BUILD!P$5</f>
        <v>0</v>
      </c>
      <c r="Q5" s="7" t="n">
        <f aca="false">BUILD!Q$5</f>
        <v>0</v>
      </c>
      <c r="R5" s="7" t="str">
        <f aca="false">BUILD!R$5</f>
        <v>None</v>
      </c>
      <c r="S5" s="7" t="n">
        <f aca="false">BUILD!S$5</f>
        <v>0</v>
      </c>
      <c r="T5" s="7" t="n">
        <f aca="false">BUILD!T$5</f>
        <v>0</v>
      </c>
      <c r="U5" s="7" t="n">
        <f aca="false">BUILD!U$5</f>
        <v>0</v>
      </c>
      <c r="V5" s="7" t="n">
        <f aca="false">BUILD!V$5</f>
        <v>20</v>
      </c>
      <c r="W5" s="7" t="n">
        <f aca="false">BUILD!W$5</f>
        <v>0</v>
      </c>
      <c r="X5" s="7" t="n">
        <f aca="false">BUILD!X$5</f>
        <v>0</v>
      </c>
      <c r="Y5" s="7" t="n">
        <f aca="false">BUILD!Y$5</f>
        <v>0</v>
      </c>
      <c r="Z5" s="7" t="n">
        <f aca="false">BUILD!Z$5</f>
        <v>0</v>
      </c>
      <c r="AB5" s="2" t="n">
        <f aca="false">$E5*$F5</f>
        <v>135</v>
      </c>
      <c r="AC5" s="2" t="n">
        <f aca="false">$G5+($H5*52)</f>
        <v>608000</v>
      </c>
      <c r="AD5" s="2" t="n">
        <f aca="false">$G5+($H5*52*10)</f>
        <v>2480000</v>
      </c>
      <c r="AE5" s="2" t="n">
        <f aca="false">$G5+($H5*52*100)</f>
        <v>21200000</v>
      </c>
      <c r="AF5" s="2" t="n">
        <f aca="false">($J5*1000*1000*52)/$AC5</f>
        <v>68421.052631579</v>
      </c>
      <c r="AG5" s="2" t="n">
        <f aca="false">($J5*1000*1000*52*10)/$AD5</f>
        <v>167741.935483871</v>
      </c>
      <c r="AH5" s="2" t="n">
        <f aca="false">($J5*1000*1000*52*100)/$AE5</f>
        <v>196226.41509434</v>
      </c>
      <c r="AI5" s="2" t="n">
        <f aca="false">($K5*PI()*$L5*$L5)/($J5/1000)</f>
        <v>0</v>
      </c>
      <c r="AJ5" s="2" t="n">
        <f aca="false">($M5*PI()*$N5*$N5)/($J5/1000)</f>
        <v>1963495.40849362</v>
      </c>
      <c r="AK5" s="2" t="n">
        <f aca="false">$O5/($J5/1000)</f>
        <v>0</v>
      </c>
      <c r="AL5" s="2" t="n">
        <f aca="false">$P5/($J5/1000)</f>
        <v>0</v>
      </c>
      <c r="AM5" s="2" t="n">
        <f aca="false">($W5+($X5*2)+($Y5*3)+($Z5*4))/($J5/1000)</f>
        <v>0</v>
      </c>
    </row>
    <row r="6" customFormat="false" ht="12.8" hidden="false" customHeight="false" outlineLevel="0" collapsed="false">
      <c r="A6" s="2" t="s">
        <v>43</v>
      </c>
      <c r="B6" s="0" t="n">
        <v>5</v>
      </c>
      <c r="C6" s="7" t="n">
        <f aca="false">BUILD!C$5</f>
        <v>3200</v>
      </c>
      <c r="D6" s="7" t="n">
        <f aca="false">BUILD!D$5</f>
        <v>125</v>
      </c>
      <c r="E6" s="7" t="n">
        <f aca="false">BUILD!E$5</f>
        <v>15</v>
      </c>
      <c r="F6" s="7" t="n">
        <f aca="false">BUILD!F$5</f>
        <v>9</v>
      </c>
      <c r="G6" s="7" t="n">
        <f aca="false">BUILD!G$5</f>
        <v>400000</v>
      </c>
      <c r="H6" s="7" t="n">
        <f aca="false">BUILD!H$5</f>
        <v>4000</v>
      </c>
      <c r="I6" s="7" t="n">
        <f aca="false">BUILD!I$5</f>
        <v>0</v>
      </c>
      <c r="J6" s="6" t="n">
        <f aca="false">(BUILD!J$5)*($B6/8)</f>
        <v>1000</v>
      </c>
      <c r="K6" s="7" t="n">
        <f aca="false">BUILD!K$5</f>
        <v>0</v>
      </c>
      <c r="L6" s="7" t="n">
        <f aca="false">BUILD!L$5</f>
        <v>0</v>
      </c>
      <c r="M6" s="7" t="n">
        <f aca="false">BUILD!M$5</f>
        <v>50</v>
      </c>
      <c r="N6" s="7" t="n">
        <f aca="false">BUILD!N$5</f>
        <v>100</v>
      </c>
      <c r="O6" s="7" t="n">
        <f aca="false">BUILD!O$5</f>
        <v>0</v>
      </c>
      <c r="P6" s="7" t="n">
        <f aca="false">BUILD!P$5</f>
        <v>0</v>
      </c>
      <c r="Q6" s="7" t="n">
        <f aca="false">BUILD!Q$5</f>
        <v>0</v>
      </c>
      <c r="R6" s="7" t="str">
        <f aca="false">BUILD!R$5</f>
        <v>None</v>
      </c>
      <c r="S6" s="7" t="n">
        <f aca="false">BUILD!S$5</f>
        <v>0</v>
      </c>
      <c r="T6" s="7" t="n">
        <f aca="false">BUILD!T$5</f>
        <v>0</v>
      </c>
      <c r="U6" s="7" t="n">
        <f aca="false">BUILD!U$5</f>
        <v>0</v>
      </c>
      <c r="V6" s="7" t="n">
        <f aca="false">BUILD!V$5</f>
        <v>20</v>
      </c>
      <c r="W6" s="7" t="n">
        <f aca="false">BUILD!W$5</f>
        <v>0</v>
      </c>
      <c r="X6" s="7" t="n">
        <f aca="false">BUILD!X$5</f>
        <v>0</v>
      </c>
      <c r="Y6" s="7" t="n">
        <f aca="false">BUILD!Y$5</f>
        <v>0</v>
      </c>
      <c r="Z6" s="7" t="n">
        <f aca="false">BUILD!Z$5</f>
        <v>0</v>
      </c>
      <c r="AB6" s="2" t="n">
        <f aca="false">$E6*$F6</f>
        <v>135</v>
      </c>
      <c r="AC6" s="2" t="n">
        <f aca="false">$G6+($H6*52)</f>
        <v>608000</v>
      </c>
      <c r="AD6" s="2" t="n">
        <f aca="false">$G6+($H6*52*10)</f>
        <v>2480000</v>
      </c>
      <c r="AE6" s="2" t="n">
        <f aca="false">$G6+($H6*52*100)</f>
        <v>21200000</v>
      </c>
      <c r="AF6" s="2" t="n">
        <f aca="false">($J6*1000*1000*52)/$AC6</f>
        <v>85526.3157894737</v>
      </c>
      <c r="AG6" s="2" t="n">
        <f aca="false">($J6*1000*1000*52*10)/$AD6</f>
        <v>209677.419354839</v>
      </c>
      <c r="AH6" s="2" t="n">
        <f aca="false">($J6*1000*1000*52*100)/$AE6</f>
        <v>245283.018867925</v>
      </c>
      <c r="AI6" s="2" t="n">
        <f aca="false">($K6*PI()*$L6*$L6)/($J6/1000)</f>
        <v>0</v>
      </c>
      <c r="AJ6" s="2" t="n">
        <f aca="false">($M6*PI()*$N6*$N6)/($J6/1000)</f>
        <v>1570796.3267949</v>
      </c>
      <c r="AK6" s="2" t="n">
        <f aca="false">$O6/($J6/1000)</f>
        <v>0</v>
      </c>
      <c r="AL6" s="2" t="n">
        <f aca="false">$P6/($J6/1000)</f>
        <v>0</v>
      </c>
      <c r="AM6" s="2" t="n">
        <f aca="false">($W6+($X6*2)+($Y6*3)+($Z6*4))/($J6/1000)</f>
        <v>0</v>
      </c>
    </row>
    <row r="7" customFormat="false" ht="12.8" hidden="false" customHeight="false" outlineLevel="0" collapsed="false">
      <c r="A7" s="2" t="s">
        <v>43</v>
      </c>
      <c r="B7" s="0" t="n">
        <v>6</v>
      </c>
      <c r="C7" s="7" t="n">
        <f aca="false">BUILD!C$5</f>
        <v>3200</v>
      </c>
      <c r="D7" s="7" t="n">
        <f aca="false">BUILD!D$5</f>
        <v>125</v>
      </c>
      <c r="E7" s="7" t="n">
        <f aca="false">BUILD!E$5</f>
        <v>15</v>
      </c>
      <c r="F7" s="7" t="n">
        <f aca="false">BUILD!F$5</f>
        <v>9</v>
      </c>
      <c r="G7" s="7" t="n">
        <f aca="false">BUILD!G$5</f>
        <v>400000</v>
      </c>
      <c r="H7" s="7" t="n">
        <f aca="false">BUILD!H$5</f>
        <v>4000</v>
      </c>
      <c r="I7" s="7" t="n">
        <f aca="false">BUILD!I$5</f>
        <v>0</v>
      </c>
      <c r="J7" s="6" t="n">
        <f aca="false">(BUILD!J$5)*($B7/8)</f>
        <v>1200</v>
      </c>
      <c r="K7" s="7" t="n">
        <f aca="false">BUILD!K$5</f>
        <v>0</v>
      </c>
      <c r="L7" s="7" t="n">
        <f aca="false">BUILD!L$5</f>
        <v>0</v>
      </c>
      <c r="M7" s="7" t="n">
        <f aca="false">BUILD!M$5</f>
        <v>50</v>
      </c>
      <c r="N7" s="7" t="n">
        <f aca="false">BUILD!N$5</f>
        <v>100</v>
      </c>
      <c r="O7" s="7" t="n">
        <f aca="false">BUILD!O$5</f>
        <v>0</v>
      </c>
      <c r="P7" s="7" t="n">
        <f aca="false">BUILD!P$5</f>
        <v>0</v>
      </c>
      <c r="Q7" s="7" t="n">
        <f aca="false">BUILD!Q$5</f>
        <v>0</v>
      </c>
      <c r="R7" s="7" t="str">
        <f aca="false">BUILD!R$5</f>
        <v>None</v>
      </c>
      <c r="S7" s="7" t="n">
        <f aca="false">BUILD!S$5</f>
        <v>0</v>
      </c>
      <c r="T7" s="7" t="n">
        <f aca="false">BUILD!T$5</f>
        <v>0</v>
      </c>
      <c r="U7" s="7" t="n">
        <f aca="false">BUILD!U$5</f>
        <v>0</v>
      </c>
      <c r="V7" s="7" t="n">
        <f aca="false">BUILD!V$5</f>
        <v>20</v>
      </c>
      <c r="W7" s="7" t="n">
        <f aca="false">BUILD!W$5</f>
        <v>0</v>
      </c>
      <c r="X7" s="7" t="n">
        <f aca="false">BUILD!X$5</f>
        <v>0</v>
      </c>
      <c r="Y7" s="7" t="n">
        <f aca="false">BUILD!Y$5</f>
        <v>0</v>
      </c>
      <c r="Z7" s="7" t="n">
        <f aca="false">BUILD!Z$5</f>
        <v>0</v>
      </c>
      <c r="AB7" s="2" t="n">
        <f aca="false">$E7*$F7</f>
        <v>135</v>
      </c>
      <c r="AC7" s="2" t="n">
        <f aca="false">$G7+($H7*52)</f>
        <v>608000</v>
      </c>
      <c r="AD7" s="2" t="n">
        <f aca="false">$G7+($H7*52*10)</f>
        <v>2480000</v>
      </c>
      <c r="AE7" s="2" t="n">
        <f aca="false">$G7+($H7*52*100)</f>
        <v>21200000</v>
      </c>
      <c r="AF7" s="2" t="n">
        <f aca="false">($J7*1000*1000*52)/$AC7</f>
        <v>102631.578947368</v>
      </c>
      <c r="AG7" s="2" t="n">
        <f aca="false">($J7*1000*1000*52*10)/$AD7</f>
        <v>251612.903225806</v>
      </c>
      <c r="AH7" s="2" t="n">
        <f aca="false">($J7*1000*1000*52*100)/$AE7</f>
        <v>294339.622641509</v>
      </c>
      <c r="AI7" s="2" t="n">
        <f aca="false">($K7*PI()*$L7*$L7)/($J7/1000)</f>
        <v>0</v>
      </c>
      <c r="AJ7" s="2" t="n">
        <f aca="false">($M7*PI()*$N7*$N7)/($J7/1000)</f>
        <v>1308996.93899575</v>
      </c>
      <c r="AK7" s="2" t="n">
        <f aca="false">$O7/($J7/1000)</f>
        <v>0</v>
      </c>
      <c r="AL7" s="2" t="n">
        <f aca="false">$P7/($J7/1000)</f>
        <v>0</v>
      </c>
      <c r="AM7" s="2" t="n">
        <f aca="false">($W7+($X7*2)+($Y7*3)+($Z7*4))/($J7/1000)</f>
        <v>0</v>
      </c>
    </row>
    <row r="8" customFormat="false" ht="12.8" hidden="false" customHeight="false" outlineLevel="0" collapsed="false">
      <c r="A8" s="2" t="s">
        <v>43</v>
      </c>
      <c r="B8" s="0" t="n">
        <v>7</v>
      </c>
      <c r="C8" s="7" t="n">
        <f aca="false">BUILD!C$5</f>
        <v>3200</v>
      </c>
      <c r="D8" s="7" t="n">
        <f aca="false">BUILD!D$5</f>
        <v>125</v>
      </c>
      <c r="E8" s="7" t="n">
        <f aca="false">BUILD!E$5</f>
        <v>15</v>
      </c>
      <c r="F8" s="7" t="n">
        <f aca="false">BUILD!F$5</f>
        <v>9</v>
      </c>
      <c r="G8" s="7" t="n">
        <f aca="false">BUILD!G$5</f>
        <v>400000</v>
      </c>
      <c r="H8" s="7" t="n">
        <f aca="false">BUILD!H$5</f>
        <v>4000</v>
      </c>
      <c r="I8" s="7" t="n">
        <f aca="false">BUILD!I$5</f>
        <v>0</v>
      </c>
      <c r="J8" s="6" t="n">
        <f aca="false">(BUILD!J$5)*($B8/8)</f>
        <v>1400</v>
      </c>
      <c r="K8" s="7" t="n">
        <f aca="false">BUILD!K$5</f>
        <v>0</v>
      </c>
      <c r="L8" s="7" t="n">
        <f aca="false">BUILD!L$5</f>
        <v>0</v>
      </c>
      <c r="M8" s="7" t="n">
        <f aca="false">BUILD!M$5</f>
        <v>50</v>
      </c>
      <c r="N8" s="7" t="n">
        <f aca="false">BUILD!N$5</f>
        <v>100</v>
      </c>
      <c r="O8" s="7" t="n">
        <f aca="false">BUILD!O$5</f>
        <v>0</v>
      </c>
      <c r="P8" s="7" t="n">
        <f aca="false">BUILD!P$5</f>
        <v>0</v>
      </c>
      <c r="Q8" s="7" t="n">
        <f aca="false">BUILD!Q$5</f>
        <v>0</v>
      </c>
      <c r="R8" s="7" t="str">
        <f aca="false">BUILD!R$5</f>
        <v>None</v>
      </c>
      <c r="S8" s="7" t="n">
        <f aca="false">BUILD!S$5</f>
        <v>0</v>
      </c>
      <c r="T8" s="7" t="n">
        <f aca="false">BUILD!T$5</f>
        <v>0</v>
      </c>
      <c r="U8" s="7" t="n">
        <f aca="false">BUILD!U$5</f>
        <v>0</v>
      </c>
      <c r="V8" s="7" t="n">
        <f aca="false">BUILD!V$5</f>
        <v>20</v>
      </c>
      <c r="W8" s="7" t="n">
        <f aca="false">BUILD!W$5</f>
        <v>0</v>
      </c>
      <c r="X8" s="7" t="n">
        <f aca="false">BUILD!X$5</f>
        <v>0</v>
      </c>
      <c r="Y8" s="7" t="n">
        <f aca="false">BUILD!Y$5</f>
        <v>0</v>
      </c>
      <c r="Z8" s="7" t="n">
        <f aca="false">BUILD!Z$5</f>
        <v>0</v>
      </c>
      <c r="AB8" s="2" t="n">
        <f aca="false">$E8*$F8</f>
        <v>135</v>
      </c>
      <c r="AC8" s="2" t="n">
        <f aca="false">$G8+($H8*52)</f>
        <v>608000</v>
      </c>
      <c r="AD8" s="2" t="n">
        <f aca="false">$G8+($H8*52*10)</f>
        <v>2480000</v>
      </c>
      <c r="AE8" s="2" t="n">
        <f aca="false">$G8+($H8*52*100)</f>
        <v>21200000</v>
      </c>
      <c r="AF8" s="2" t="n">
        <f aca="false">($J8*1000*1000*52)/$AC8</f>
        <v>119736.842105263</v>
      </c>
      <c r="AG8" s="2" t="n">
        <f aca="false">($J8*1000*1000*52*10)/$AD8</f>
        <v>293548.387096774</v>
      </c>
      <c r="AH8" s="2" t="n">
        <f aca="false">($J8*1000*1000*52*100)/$AE8</f>
        <v>343396.226415094</v>
      </c>
      <c r="AI8" s="2" t="n">
        <f aca="false">($K8*PI()*$L8*$L8)/($J8/1000)</f>
        <v>0</v>
      </c>
      <c r="AJ8" s="2" t="n">
        <f aca="false">($M8*PI()*$N8*$N8)/($J8/1000)</f>
        <v>1121997.37628207</v>
      </c>
      <c r="AK8" s="2" t="n">
        <f aca="false">$O8/($J8/1000)</f>
        <v>0</v>
      </c>
      <c r="AL8" s="2" t="n">
        <f aca="false">$P8/($J8/1000)</f>
        <v>0</v>
      </c>
      <c r="AM8" s="2" t="n">
        <f aca="false">($W8+($X8*2)+($Y8*3)+($Z8*4))/($J8/1000)</f>
        <v>0</v>
      </c>
    </row>
    <row r="9" customFormat="false" ht="12.8" hidden="false" customHeight="false" outlineLevel="0" collapsed="false">
      <c r="A9" s="2" t="s">
        <v>43</v>
      </c>
      <c r="B9" s="0" t="n">
        <v>8</v>
      </c>
      <c r="C9" s="7" t="n">
        <f aca="false">BUILD!C$5</f>
        <v>3200</v>
      </c>
      <c r="D9" s="7" t="n">
        <f aca="false">BUILD!D$5</f>
        <v>125</v>
      </c>
      <c r="E9" s="7" t="n">
        <f aca="false">BUILD!E$5</f>
        <v>15</v>
      </c>
      <c r="F9" s="7" t="n">
        <f aca="false">BUILD!F$5</f>
        <v>9</v>
      </c>
      <c r="G9" s="7" t="n">
        <f aca="false">BUILD!G$5</f>
        <v>400000</v>
      </c>
      <c r="H9" s="7" t="n">
        <f aca="false">BUILD!H$5</f>
        <v>4000</v>
      </c>
      <c r="I9" s="7" t="n">
        <f aca="false">BUILD!I$5</f>
        <v>0</v>
      </c>
      <c r="J9" s="6" t="n">
        <f aca="false">(BUILD!J$5)*($B9/8)</f>
        <v>1600</v>
      </c>
      <c r="K9" s="7" t="n">
        <f aca="false">BUILD!K$5</f>
        <v>0</v>
      </c>
      <c r="L9" s="7" t="n">
        <f aca="false">BUILD!L$5</f>
        <v>0</v>
      </c>
      <c r="M9" s="7" t="n">
        <f aca="false">BUILD!M$5</f>
        <v>50</v>
      </c>
      <c r="N9" s="7" t="n">
        <f aca="false">BUILD!N$5</f>
        <v>100</v>
      </c>
      <c r="O9" s="7" t="n">
        <f aca="false">BUILD!O$5</f>
        <v>0</v>
      </c>
      <c r="P9" s="7" t="n">
        <f aca="false">BUILD!P$5</f>
        <v>0</v>
      </c>
      <c r="Q9" s="7" t="n">
        <f aca="false">BUILD!Q$5</f>
        <v>0</v>
      </c>
      <c r="R9" s="7" t="str">
        <f aca="false">BUILD!R$5</f>
        <v>None</v>
      </c>
      <c r="S9" s="7" t="n">
        <f aca="false">BUILD!S$5</f>
        <v>0</v>
      </c>
      <c r="T9" s="7" t="n">
        <f aca="false">BUILD!T$5</f>
        <v>0</v>
      </c>
      <c r="U9" s="7" t="n">
        <f aca="false">BUILD!U$5</f>
        <v>0</v>
      </c>
      <c r="V9" s="7" t="n">
        <f aca="false">BUILD!V$5</f>
        <v>20</v>
      </c>
      <c r="W9" s="7" t="n">
        <f aca="false">BUILD!W$5</f>
        <v>0</v>
      </c>
      <c r="X9" s="7" t="n">
        <f aca="false">BUILD!X$5</f>
        <v>0</v>
      </c>
      <c r="Y9" s="7" t="n">
        <f aca="false">BUILD!Y$5</f>
        <v>0</v>
      </c>
      <c r="Z9" s="7" t="n">
        <f aca="false">BUILD!Z$5</f>
        <v>0</v>
      </c>
      <c r="AB9" s="2" t="n">
        <f aca="false">$E9*$F9</f>
        <v>135</v>
      </c>
      <c r="AC9" s="2" t="n">
        <f aca="false">$G9+($H9*52)</f>
        <v>608000</v>
      </c>
      <c r="AD9" s="2" t="n">
        <f aca="false">$G9+($H9*52*10)</f>
        <v>2480000</v>
      </c>
      <c r="AE9" s="2" t="n">
        <f aca="false">$G9+($H9*52*100)</f>
        <v>21200000</v>
      </c>
      <c r="AF9" s="2" t="n">
        <f aca="false">($J9*1000*1000*52)/$AC9</f>
        <v>136842.105263158</v>
      </c>
      <c r="AG9" s="2" t="n">
        <f aca="false">($J9*1000*1000*52*10)/$AD9</f>
        <v>335483.870967742</v>
      </c>
      <c r="AH9" s="2" t="n">
        <f aca="false">($J9*1000*1000*52*100)/$AE9</f>
        <v>392452.830188679</v>
      </c>
      <c r="AI9" s="2" t="n">
        <f aca="false">($K9*PI()*$L9*$L9)/($J9/1000)</f>
        <v>0</v>
      </c>
      <c r="AJ9" s="2" t="n">
        <f aca="false">($M9*PI()*$N9*$N9)/($J9/1000)</f>
        <v>981747.70424681</v>
      </c>
      <c r="AK9" s="2" t="n">
        <f aca="false">$O9/($J9/1000)</f>
        <v>0</v>
      </c>
      <c r="AL9" s="2" t="n">
        <f aca="false">$P9/($J9/1000)</f>
        <v>0</v>
      </c>
      <c r="AM9" s="2" t="n">
        <f aca="false">($W9+($X9*2)+($Y9*3)+($Z9*4))/($J9/1000)</f>
        <v>0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12"/>
  <sheetViews>
    <sheetView windowProtection="tru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pane xSplit="2" ySplit="0" topLeftCell="C1" activePane="topRight" state="frozen"/>
      <selection pane="topLeft" activeCell="A1" activeCellId="0" sqref="A1"/>
      <selection pane="topRight" activeCell="H5" activeCellId="0" sqref="H5"/>
    </sheetView>
  </sheetViews>
  <sheetFormatPr defaultRowHeight="12.8"/>
  <cols>
    <col collapsed="false" hidden="false" max="1" min="1" style="0" width="23.5765306122449"/>
    <col collapsed="false" hidden="false" max="2" min="2" style="0" width="10.7448979591837"/>
    <col collapsed="false" hidden="false" max="3" min="3" style="0" width="6.6530612244898"/>
    <col collapsed="false" hidden="false" max="4" min="4" style="0" width="7.49489795918367"/>
    <col collapsed="false" hidden="false" max="5" min="5" style="0" width="11.3010204081633"/>
    <col collapsed="false" hidden="false" max="6" min="6" style="0" width="10.3214285714286"/>
    <col collapsed="false" hidden="false" max="7" min="7" style="0" width="16.5255102040816"/>
    <col collapsed="false" hidden="false" max="8" min="8" style="0" width="17.3673469387755"/>
    <col collapsed="false" hidden="false" max="9" min="9" style="0" width="22.3112244897959"/>
    <col collapsed="false" hidden="false" max="10" min="10" style="0" width="20.3316326530612"/>
    <col collapsed="false" hidden="false" max="11" min="11" style="0" width="22.0204081632653"/>
    <col collapsed="false" hidden="false" max="12" min="12" style="0" width="15.8214285714286"/>
    <col collapsed="false" hidden="false" max="13" min="13" style="0" width="18.9234693877551"/>
    <col collapsed="false" hidden="false" max="14" min="14" style="0" width="12.7142857142857"/>
    <col collapsed="false" hidden="false" max="15" min="15" style="0" width="18.6377551020408"/>
    <col collapsed="false" hidden="false" max="16" min="16" style="0" width="21.0408163265306"/>
    <col collapsed="false" hidden="false" max="17" min="17" style="0" width="21.5969387755102"/>
    <col collapsed="false" hidden="false" max="18" min="18" style="0" width="13.984693877551"/>
    <col collapsed="false" hidden="false" max="19" min="19" style="0" width="21.3214285714286"/>
    <col collapsed="false" hidden="false" max="20" min="20" style="0" width="24.7040816326531"/>
    <col collapsed="false" hidden="false" max="21" min="21" style="0" width="11.1683673469388"/>
    <col collapsed="false" hidden="false" max="22" min="22" style="0" width="13.8418367346939"/>
    <col collapsed="false" hidden="false" max="23" min="23" style="0" width="19.7704081632653"/>
    <col collapsed="false" hidden="false" max="24" min="24" style="0" width="17.515306122449"/>
    <col collapsed="false" hidden="false" max="25" min="25" style="0" width="21.3214285714286"/>
    <col collapsed="false" hidden="false" max="26" min="26" style="0" width="23.0102040816327"/>
    <col collapsed="false" hidden="false" max="27" min="27" style="0" width="11.7959183673469"/>
    <col collapsed="false" hidden="false" max="28" min="28" style="0" width="7.21938775510204"/>
    <col collapsed="false" hidden="false" max="29" min="29" style="0" width="15.1122448979592"/>
    <col collapsed="false" hidden="false" max="30" min="30" style="0" width="16.1020408163265"/>
    <col collapsed="false" hidden="false" max="31" min="31" style="0" width="17.0918367346939"/>
    <col collapsed="false" hidden="false" max="32" min="32" style="0" width="12.4387755102041"/>
    <col collapsed="false" hidden="false" max="33" min="33" style="0" width="13.4183673469388"/>
    <col collapsed="false" hidden="false" max="34" min="34" style="0" width="14.4081632653061"/>
    <col collapsed="false" hidden="false" max="35" min="35" style="0" width="22.0204081632653"/>
    <col collapsed="false" hidden="false" max="36" min="36" style="0" width="20.3316326530612"/>
    <col collapsed="false" hidden="false" max="37" min="37" style="0" width="12.1479591836735"/>
    <col collapsed="false" hidden="false" max="38" min="38" style="0" width="14.1275510204082"/>
    <col collapsed="false" hidden="false" max="39" min="39" style="0" width="11.4489795918367"/>
    <col collapsed="false" hidden="false" max="1025" min="40" style="0" width="11.5204081632653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/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37</v>
      </c>
    </row>
    <row r="2" customFormat="false" ht="12.8" hidden="false" customHeight="false" outlineLevel="0" collapsed="false">
      <c r="A2" s="2" t="s">
        <v>38</v>
      </c>
      <c r="B2" s="2"/>
      <c r="C2" s="2"/>
      <c r="D2" s="2"/>
      <c r="E2" s="2" t="n">
        <v>9</v>
      </c>
      <c r="F2" s="2" t="n">
        <v>15</v>
      </c>
      <c r="G2" s="2" t="n">
        <v>200000</v>
      </c>
      <c r="H2" s="2" t="n">
        <v>8000</v>
      </c>
      <c r="I2" s="2" t="n">
        <v>0</v>
      </c>
      <c r="J2" s="2" t="n">
        <v>640</v>
      </c>
      <c r="K2" s="2" t="n">
        <v>0</v>
      </c>
      <c r="L2" s="2" t="n">
        <v>100</v>
      </c>
      <c r="M2" s="2" t="n">
        <v>50</v>
      </c>
      <c r="N2" s="2" t="n">
        <v>100</v>
      </c>
      <c r="O2" s="2" t="n">
        <v>120</v>
      </c>
      <c r="P2" s="2" t="n">
        <v>120</v>
      </c>
      <c r="Q2" s="2" t="n">
        <v>15</v>
      </c>
      <c r="R2" s="3" t="s">
        <v>41</v>
      </c>
      <c r="S2" s="2" t="n">
        <v>100</v>
      </c>
      <c r="T2" s="2" t="n">
        <v>0</v>
      </c>
      <c r="U2" s="2" t="n">
        <v>1</v>
      </c>
      <c r="V2" s="2" t="n">
        <v>20</v>
      </c>
      <c r="W2" s="2" t="n">
        <v>0</v>
      </c>
      <c r="X2" s="2" t="n">
        <v>30</v>
      </c>
      <c r="Y2" s="2" t="n">
        <v>75</v>
      </c>
      <c r="Z2" s="2" t="n">
        <v>45</v>
      </c>
      <c r="AA2" s="2"/>
      <c r="AB2" s="2" t="n">
        <f aca="false">$E2*$F2</f>
        <v>135</v>
      </c>
      <c r="AC2" s="2" t="n">
        <f aca="false">$G2+($H2*52)</f>
        <v>616000</v>
      </c>
      <c r="AD2" s="2" t="n">
        <f aca="false">$G2+($H2*52*10)</f>
        <v>4360000</v>
      </c>
      <c r="AE2" s="2" t="n">
        <f aca="false">$G2+($H2*52*100)</f>
        <v>41800000</v>
      </c>
      <c r="AF2" s="2" t="n">
        <f aca="false">($J2*1000*1000*52)/$AC2</f>
        <v>54025.974025974</v>
      </c>
      <c r="AG2" s="2" t="n">
        <f aca="false">($J2*1000*1000*52*10)/$AD2</f>
        <v>76330.2752293578</v>
      </c>
      <c r="AH2" s="2" t="n">
        <f aca="false">($J2*1000*1000*52*100)/$AE2</f>
        <v>79617.2248803828</v>
      </c>
      <c r="AI2" s="2" t="n">
        <f aca="false">($K2*PI()*$L2*$L2)/($J2/1000)</f>
        <v>0</v>
      </c>
      <c r="AJ2" s="2" t="n">
        <f aca="false">($M2*PI()*$N2*$N2)/($J2/1000)</f>
        <v>2454369.26061703</v>
      </c>
      <c r="AK2" s="2" t="n">
        <f aca="false">$O2/($J2/1000)</f>
        <v>187.5</v>
      </c>
      <c r="AL2" s="2" t="n">
        <f aca="false">$P2/($J2/1000)</f>
        <v>187.5</v>
      </c>
      <c r="AM2" s="2" t="n">
        <f aca="false">($W2+($X2*2)+($Y2*3)+($Z2*4))/($J2/1000)</f>
        <v>726.5625</v>
      </c>
    </row>
    <row r="3" customFormat="false" ht="12.8" hidden="false" customHeight="false" outlineLevel="0" collapsed="false">
      <c r="A3" s="2" t="s">
        <v>40</v>
      </c>
      <c r="B3" s="2"/>
      <c r="C3" s="2"/>
      <c r="D3" s="2"/>
      <c r="E3" s="2" t="n">
        <v>7</v>
      </c>
      <c r="F3" s="2" t="n">
        <v>7</v>
      </c>
      <c r="G3" s="2" t="n">
        <v>6000</v>
      </c>
      <c r="H3" s="2" t="n">
        <v>80</v>
      </c>
      <c r="I3" s="2" t="n">
        <v>0</v>
      </c>
      <c r="J3" s="2" t="n">
        <v>8</v>
      </c>
      <c r="K3" s="2" t="n">
        <v>0</v>
      </c>
      <c r="L3" s="2" t="n">
        <v>0</v>
      </c>
      <c r="M3" s="2" t="n">
        <v>75</v>
      </c>
      <c r="N3" s="2" t="n">
        <v>150</v>
      </c>
      <c r="O3" s="2" t="n">
        <v>0</v>
      </c>
      <c r="P3" s="2" t="n">
        <v>0</v>
      </c>
      <c r="Q3" s="2" t="n">
        <v>0</v>
      </c>
      <c r="R3" s="3" t="s">
        <v>41</v>
      </c>
      <c r="S3" s="2" t="n">
        <v>100</v>
      </c>
      <c r="T3" s="2" t="n">
        <v>0</v>
      </c>
      <c r="U3" s="2" t="n">
        <v>0</v>
      </c>
      <c r="V3" s="2" t="n">
        <v>20</v>
      </c>
      <c r="W3" s="2" t="n">
        <v>0</v>
      </c>
      <c r="X3" s="2" t="n">
        <v>0</v>
      </c>
      <c r="Y3" s="2" t="n">
        <v>0</v>
      </c>
      <c r="Z3" s="2" t="n">
        <v>0</v>
      </c>
      <c r="AA3" s="2"/>
      <c r="AB3" s="2" t="n">
        <f aca="false">$E3*$F3</f>
        <v>49</v>
      </c>
      <c r="AC3" s="2" t="n">
        <f aca="false">$G3+($H3*52)</f>
        <v>10160</v>
      </c>
      <c r="AD3" s="2" t="n">
        <f aca="false">$G3+($H3*52*10)</f>
        <v>47600</v>
      </c>
      <c r="AE3" s="2" t="n">
        <f aca="false">$G3+($H3*52*100)</f>
        <v>422000</v>
      </c>
      <c r="AF3" s="2" t="n">
        <f aca="false">($J3*1000*1000*52)/$AC3</f>
        <v>40944.8818897638</v>
      </c>
      <c r="AG3" s="2" t="n">
        <f aca="false">($J3*1000*1000*52*10)/$AD3</f>
        <v>87394.9579831933</v>
      </c>
      <c r="AH3" s="2" t="n">
        <f aca="false">($J3*1000*1000*52*100)/$AE3</f>
        <v>98578.1990521327</v>
      </c>
      <c r="AI3" s="2" t="n">
        <f aca="false">($K3*PI()*$L3*$L3)/($J3/1000)</f>
        <v>0</v>
      </c>
      <c r="AJ3" s="2" t="n">
        <f aca="false">($M3*PI()*$N3*$N3)/($J3/1000)</f>
        <v>662679700.366597</v>
      </c>
      <c r="AK3" s="2" t="n">
        <f aca="false">$O3/($J3/1000)</f>
        <v>0</v>
      </c>
      <c r="AL3" s="2" t="n">
        <f aca="false">$P3/($J3/1000)</f>
        <v>0</v>
      </c>
      <c r="AM3" s="2" t="n">
        <f aca="false">($W3+($X3*2)+($Y3*3)+($Z3*4))/($J3/1000)</f>
        <v>0</v>
      </c>
    </row>
    <row r="4" customFormat="false" ht="12.8" hidden="false" customHeight="false" outlineLevel="0" collapsed="false">
      <c r="A4" s="2" t="s">
        <v>42</v>
      </c>
      <c r="B4" s="2"/>
      <c r="C4" s="2"/>
      <c r="D4" s="2"/>
      <c r="E4" s="2" t="n">
        <v>12</v>
      </c>
      <c r="F4" s="2" t="n">
        <v>13</v>
      </c>
      <c r="G4" s="2" t="n">
        <v>80000</v>
      </c>
      <c r="H4" s="2" t="n">
        <v>1200</v>
      </c>
      <c r="I4" s="2" t="n">
        <v>0</v>
      </c>
      <c r="J4" s="2" t="n">
        <v>160</v>
      </c>
      <c r="K4" s="2" t="n">
        <v>0</v>
      </c>
      <c r="L4" s="2" t="n">
        <v>0</v>
      </c>
      <c r="M4" s="2" t="n">
        <v>25</v>
      </c>
      <c r="N4" s="2" t="n">
        <v>75</v>
      </c>
      <c r="O4" s="2" t="n">
        <v>0</v>
      </c>
      <c r="P4" s="2" t="n">
        <v>0</v>
      </c>
      <c r="Q4" s="2" t="n">
        <v>8</v>
      </c>
      <c r="R4" s="3" t="s">
        <v>41</v>
      </c>
      <c r="S4" s="2" t="n">
        <v>100</v>
      </c>
      <c r="T4" s="2" t="n">
        <v>0</v>
      </c>
      <c r="U4" s="2" t="n">
        <v>1</v>
      </c>
      <c r="V4" s="2" t="n">
        <v>20</v>
      </c>
      <c r="W4" s="2" t="n">
        <v>2</v>
      </c>
      <c r="X4" s="2" t="n">
        <v>6</v>
      </c>
      <c r="Y4" s="2" t="n">
        <v>20</v>
      </c>
      <c r="Z4" s="2" t="n">
        <v>12</v>
      </c>
      <c r="AA4" s="2"/>
      <c r="AB4" s="2" t="n">
        <f aca="false">$E4*$F4</f>
        <v>156</v>
      </c>
      <c r="AC4" s="2" t="n">
        <f aca="false">$G4+($H4*52)</f>
        <v>142400</v>
      </c>
      <c r="AD4" s="2" t="n">
        <f aca="false">$G4+($H4*52*10)</f>
        <v>704000</v>
      </c>
      <c r="AE4" s="2" t="n">
        <f aca="false">$G4+($H4*52*100)</f>
        <v>6320000</v>
      </c>
      <c r="AF4" s="2" t="n">
        <f aca="false">($J4*1000*1000*52)/$AC4</f>
        <v>58426.9662921348</v>
      </c>
      <c r="AG4" s="2" t="n">
        <f aca="false">($J4*1000*1000*52*10)/$AD4</f>
        <v>118181.818181818</v>
      </c>
      <c r="AH4" s="2" t="n">
        <f aca="false">($J4*1000*1000*52*100)/$AE4</f>
        <v>131645.569620253</v>
      </c>
      <c r="AI4" s="2" t="n">
        <f aca="false">($K4*PI()*$L4*$L4)/($J4/1000)</f>
        <v>0</v>
      </c>
      <c r="AJ4" s="2" t="n">
        <f aca="false">($M4*PI()*$N4*$N4)/($J4/1000)</f>
        <v>2761165.41819415</v>
      </c>
      <c r="AK4" s="2" t="n">
        <f aca="false">$O4/($J4/1000)</f>
        <v>0</v>
      </c>
      <c r="AL4" s="2" t="n">
        <f aca="false">$P4/($J4/1000)</f>
        <v>0</v>
      </c>
      <c r="AM4" s="2" t="n">
        <f aca="false">($W4+($X4*2)+($Y4*3)+($Z4*4))/($J4/1000)</f>
        <v>762.5</v>
      </c>
    </row>
    <row r="5" customFormat="false" ht="12.8" hidden="false" customHeight="false" outlineLevel="0" collapsed="false">
      <c r="A5" s="2" t="s">
        <v>43</v>
      </c>
      <c r="B5" s="2"/>
      <c r="C5" s="2" t="n">
        <v>2000</v>
      </c>
      <c r="D5" s="2" t="n">
        <v>100</v>
      </c>
      <c r="E5" s="2" t="n">
        <v>15</v>
      </c>
      <c r="F5" s="2" t="n">
        <v>9</v>
      </c>
      <c r="G5" s="4" t="n">
        <f aca="false">$C5*$D5</f>
        <v>200000</v>
      </c>
      <c r="H5" s="2" t="n">
        <v>3200</v>
      </c>
      <c r="I5" s="2" t="n">
        <v>0</v>
      </c>
      <c r="J5" s="2" t="n">
        <v>1600</v>
      </c>
      <c r="K5" s="2" t="n">
        <v>0</v>
      </c>
      <c r="L5" s="2" t="n">
        <v>0</v>
      </c>
      <c r="M5" s="2" t="n">
        <v>50</v>
      </c>
      <c r="N5" s="2" t="n">
        <v>100</v>
      </c>
      <c r="O5" s="2" t="n">
        <v>0</v>
      </c>
      <c r="P5" s="2" t="n">
        <v>0</v>
      </c>
      <c r="Q5" s="2" t="n">
        <v>0</v>
      </c>
      <c r="R5" s="3" t="s">
        <v>41</v>
      </c>
      <c r="S5" s="2" t="n">
        <v>0</v>
      </c>
      <c r="T5" s="2" t="n">
        <v>0</v>
      </c>
      <c r="U5" s="2" t="n">
        <v>0</v>
      </c>
      <c r="V5" s="2" t="n">
        <v>20</v>
      </c>
      <c r="W5" s="2" t="n">
        <v>0</v>
      </c>
      <c r="X5" s="2" t="n">
        <v>0</v>
      </c>
      <c r="Y5" s="2" t="n">
        <v>0</v>
      </c>
      <c r="Z5" s="2" t="n">
        <v>0</v>
      </c>
      <c r="AA5" s="2"/>
      <c r="AB5" s="2" t="n">
        <f aca="false">$E5*$F5</f>
        <v>135</v>
      </c>
      <c r="AC5" s="2" t="n">
        <f aca="false">$G5+($H5*52)</f>
        <v>366400</v>
      </c>
      <c r="AD5" s="2" t="n">
        <f aca="false">$G5+($H5*52*10)</f>
        <v>1864000</v>
      </c>
      <c r="AE5" s="2" t="n">
        <f aca="false">$G5+($H5*52*100)</f>
        <v>16840000</v>
      </c>
      <c r="AF5" s="2" t="n">
        <f aca="false">($J5*1000*1000*52)/$AC5</f>
        <v>227074.23580786</v>
      </c>
      <c r="AG5" s="2" t="n">
        <f aca="false">($J5*1000*1000*52*10)/$AD5</f>
        <v>446351.931330472</v>
      </c>
      <c r="AH5" s="2" t="n">
        <f aca="false">($J5*1000*1000*52*100)/$AE5</f>
        <v>494061.757719715</v>
      </c>
      <c r="AI5" s="2" t="n">
        <f aca="false">($K5*PI()*$L5*$L5)/($J5/1000)</f>
        <v>0</v>
      </c>
      <c r="AJ5" s="2" t="n">
        <f aca="false">($M5*PI()*$N5*$N5)/($J5/1000)</f>
        <v>981747.70424681</v>
      </c>
      <c r="AK5" s="2" t="n">
        <f aca="false">$O5/($J5/1000)</f>
        <v>0</v>
      </c>
      <c r="AL5" s="2" t="n">
        <f aca="false">$P5/($J5/1000)</f>
        <v>0</v>
      </c>
      <c r="AM5" s="2" t="n">
        <f aca="false">($W5+($X5*2)+($Y5*3)+($Z5*4))/($J5/1000)</f>
        <v>0</v>
      </c>
    </row>
    <row r="6" customFormat="false" ht="12.8" hidden="false" customHeight="false" outlineLevel="0" collapsed="false">
      <c r="A6" s="2" t="s">
        <v>44</v>
      </c>
      <c r="B6" s="2"/>
      <c r="C6" s="2"/>
      <c r="D6" s="2"/>
      <c r="E6" s="2" t="n">
        <v>7</v>
      </c>
      <c r="F6" s="2" t="n">
        <v>7</v>
      </c>
      <c r="G6" s="2" t="n">
        <v>12000</v>
      </c>
      <c r="H6" s="2" t="n">
        <v>200</v>
      </c>
      <c r="I6" s="2" t="n">
        <v>0</v>
      </c>
      <c r="J6" s="2" t="n">
        <v>20</v>
      </c>
      <c r="K6" s="2" t="n">
        <v>0</v>
      </c>
      <c r="L6" s="2" t="n">
        <v>0</v>
      </c>
      <c r="M6" s="2" t="n">
        <v>75</v>
      </c>
      <c r="N6" s="2" t="n">
        <v>150</v>
      </c>
      <c r="O6" s="2" t="n">
        <v>0</v>
      </c>
      <c r="P6" s="2" t="n">
        <v>0</v>
      </c>
      <c r="Q6" s="2" t="n">
        <v>0</v>
      </c>
      <c r="R6" s="3" t="s">
        <v>41</v>
      </c>
      <c r="S6" s="2" t="n">
        <v>100</v>
      </c>
      <c r="T6" s="2" t="n">
        <v>0</v>
      </c>
      <c r="U6" s="2" t="n">
        <v>0</v>
      </c>
      <c r="V6" s="2" t="n">
        <v>20</v>
      </c>
      <c r="W6" s="2" t="n">
        <v>0</v>
      </c>
      <c r="X6" s="2" t="n">
        <v>0</v>
      </c>
      <c r="Y6" s="2" t="n">
        <v>0</v>
      </c>
      <c r="Z6" s="2" t="n">
        <v>0</v>
      </c>
      <c r="AA6" s="2"/>
      <c r="AB6" s="2" t="n">
        <f aca="false">$E6*$F6</f>
        <v>49</v>
      </c>
      <c r="AC6" s="2" t="n">
        <f aca="false">$G6+($H6*52)</f>
        <v>22400</v>
      </c>
      <c r="AD6" s="2" t="n">
        <f aca="false">$G6+($H6*52*10)</f>
        <v>116000</v>
      </c>
      <c r="AE6" s="2" t="n">
        <f aca="false">$G6+($H6*52*100)</f>
        <v>1052000</v>
      </c>
      <c r="AF6" s="2" t="n">
        <f aca="false">($J6*1000*1000*52)/$AC6</f>
        <v>46428.5714285714</v>
      </c>
      <c r="AG6" s="2" t="n">
        <f aca="false">($J6*1000*1000*52*10)/$AD6</f>
        <v>89655.1724137931</v>
      </c>
      <c r="AH6" s="2" t="n">
        <f aca="false">($J6*1000*1000*52*100)/$AE6</f>
        <v>98859.3155893536</v>
      </c>
      <c r="AI6" s="2" t="n">
        <f aca="false">($K6*PI()*$L6*$L6)/($J6/1000)</f>
        <v>0</v>
      </c>
      <c r="AJ6" s="2" t="n">
        <f aca="false">($M6*PI()*$N6*$N6)/($J6/1000)</f>
        <v>265071880.146639</v>
      </c>
      <c r="AK6" s="2" t="n">
        <f aca="false">$O6/($J6/1000)</f>
        <v>0</v>
      </c>
      <c r="AL6" s="2" t="n">
        <f aca="false">$P6/($J6/1000)</f>
        <v>0</v>
      </c>
      <c r="AM6" s="2" t="n">
        <f aca="false">($W6+($X6*2)+($Y6*3)+($Z6*4))/($J6/1000)</f>
        <v>0</v>
      </c>
    </row>
    <row r="7" customFormat="false" ht="12.8" hidden="false" customHeight="false" outlineLevel="0" collapsed="false">
      <c r="A7" s="2" t="s">
        <v>45</v>
      </c>
      <c r="B7" s="2"/>
      <c r="C7" s="2"/>
      <c r="D7" s="2"/>
      <c r="E7" s="2" t="n">
        <v>5</v>
      </c>
      <c r="F7" s="2" t="n">
        <v>6</v>
      </c>
      <c r="G7" s="2" t="n">
        <v>19000</v>
      </c>
      <c r="H7" s="2" t="n">
        <v>560</v>
      </c>
      <c r="I7" s="2" t="n">
        <v>0</v>
      </c>
      <c r="J7" s="2" t="n">
        <v>40</v>
      </c>
      <c r="K7" s="2" t="n">
        <v>50</v>
      </c>
      <c r="L7" s="2" t="n">
        <v>100</v>
      </c>
      <c r="M7" s="2" t="n">
        <v>50</v>
      </c>
      <c r="N7" s="2" t="n">
        <v>100</v>
      </c>
      <c r="O7" s="2" t="n">
        <v>0</v>
      </c>
      <c r="P7" s="2" t="n">
        <v>0</v>
      </c>
      <c r="Q7" s="2" t="n">
        <v>5</v>
      </c>
      <c r="R7" s="3" t="s">
        <v>46</v>
      </c>
      <c r="S7" s="2" t="n">
        <v>70</v>
      </c>
      <c r="T7" s="2" t="n">
        <v>18.3571428571429</v>
      </c>
      <c r="U7" s="2" t="n">
        <v>1</v>
      </c>
      <c r="V7" s="2" t="n">
        <v>20</v>
      </c>
      <c r="W7" s="2" t="n">
        <v>60</v>
      </c>
      <c r="X7" s="2" t="n">
        <v>16</v>
      </c>
      <c r="Y7" s="2" t="n">
        <v>4</v>
      </c>
      <c r="Z7" s="2" t="n">
        <v>0</v>
      </c>
      <c r="AA7" s="2"/>
      <c r="AB7" s="2" t="n">
        <f aca="false">$E7*$F7</f>
        <v>30</v>
      </c>
      <c r="AC7" s="2" t="n">
        <f aca="false">$G7+($H7*52)</f>
        <v>48120</v>
      </c>
      <c r="AD7" s="2" t="n">
        <f aca="false">$G7+($H7*52*10)</f>
        <v>310200</v>
      </c>
      <c r="AE7" s="2" t="n">
        <f aca="false">$G7+($H7*52*100)</f>
        <v>2931000</v>
      </c>
      <c r="AF7" s="2" t="n">
        <f aca="false">($J7*1000*1000*52)/$AC7</f>
        <v>43225.2701579385</v>
      </c>
      <c r="AG7" s="2" t="n">
        <f aca="false">($J7*1000*1000*52*10)/$AD7</f>
        <v>67053.5138620245</v>
      </c>
      <c r="AH7" s="2" t="n">
        <f aca="false">($J7*1000*1000*52*100)/$AE7</f>
        <v>70965.5407710679</v>
      </c>
      <c r="AI7" s="2" t="n">
        <f aca="false">($K7*PI()*$L7*$L7)/($J7/1000)</f>
        <v>39269908.1698724</v>
      </c>
      <c r="AJ7" s="2" t="n">
        <f aca="false">($M7*PI()*$N7*$N7)/($J7/1000)</f>
        <v>39269908.1698724</v>
      </c>
      <c r="AK7" s="2" t="n">
        <f aca="false">$O7/($J7/1000)</f>
        <v>0</v>
      </c>
      <c r="AL7" s="2" t="n">
        <f aca="false">$P7/($J7/1000)</f>
        <v>0</v>
      </c>
      <c r="AM7" s="2" t="n">
        <f aca="false">($W7+($X7*2)+($Y7*3)+($Z7*4))/($J7/1000)</f>
        <v>2600</v>
      </c>
    </row>
    <row r="8" customFormat="false" ht="12.8" hidden="false" customHeight="false" outlineLevel="0" collapsed="false">
      <c r="A8" s="2" t="s">
        <v>47</v>
      </c>
      <c r="B8" s="2"/>
      <c r="C8" s="2"/>
      <c r="D8" s="2"/>
      <c r="E8" s="2" t="n">
        <v>5</v>
      </c>
      <c r="F8" s="2" t="n">
        <v>8</v>
      </c>
      <c r="G8" s="2" t="n">
        <v>50000</v>
      </c>
      <c r="H8" s="2" t="n">
        <v>1920</v>
      </c>
      <c r="I8" s="2" t="n">
        <v>0</v>
      </c>
      <c r="J8" s="2" t="n">
        <v>120</v>
      </c>
      <c r="K8" s="2" t="n">
        <v>35</v>
      </c>
      <c r="L8" s="2" t="n">
        <v>100</v>
      </c>
      <c r="M8" s="2" t="n">
        <v>50</v>
      </c>
      <c r="N8" s="2" t="n">
        <v>100</v>
      </c>
      <c r="O8" s="2" t="n">
        <v>0</v>
      </c>
      <c r="P8" s="2" t="n">
        <v>0</v>
      </c>
      <c r="Q8" s="2" t="n">
        <v>10</v>
      </c>
      <c r="R8" s="3" t="s">
        <v>48</v>
      </c>
      <c r="S8" s="2" t="n">
        <v>86</v>
      </c>
      <c r="T8" s="2" t="n">
        <v>15.0348837209302</v>
      </c>
      <c r="U8" s="2" t="n">
        <v>1</v>
      </c>
      <c r="V8" s="2" t="n">
        <v>20</v>
      </c>
      <c r="W8" s="2" t="n">
        <v>27</v>
      </c>
      <c r="X8" s="2" t="n">
        <v>18</v>
      </c>
      <c r="Y8" s="2" t="n">
        <v>15</v>
      </c>
      <c r="Z8" s="2" t="n">
        <v>0</v>
      </c>
      <c r="AA8" s="2"/>
      <c r="AB8" s="2" t="n">
        <f aca="false">$E8*$F8</f>
        <v>40</v>
      </c>
      <c r="AC8" s="2" t="n">
        <f aca="false">$G8+($H8*52)</f>
        <v>149840</v>
      </c>
      <c r="AD8" s="2" t="n">
        <f aca="false">$G8+($H8*52*10)</f>
        <v>1048400</v>
      </c>
      <c r="AE8" s="2" t="n">
        <f aca="false">$G8+($H8*52*100)</f>
        <v>10034000</v>
      </c>
      <c r="AF8" s="2" t="n">
        <f aca="false">($J8*1000*1000*52)/$AC8</f>
        <v>41644.4207154298</v>
      </c>
      <c r="AG8" s="2" t="n">
        <f aca="false">($J8*1000*1000*52*10)/$AD8</f>
        <v>59519.2674551698</v>
      </c>
      <c r="AH8" s="2" t="n">
        <f aca="false">($J8*1000*1000*52*100)/$AE8</f>
        <v>62188.5588997409</v>
      </c>
      <c r="AI8" s="2" t="n">
        <f aca="false">($K8*PI()*$L8*$L8)/($J8/1000)</f>
        <v>9162978.57297023</v>
      </c>
      <c r="AJ8" s="2" t="n">
        <f aca="false">($M8*PI()*$N8*$N8)/($J8/1000)</f>
        <v>13089969.3899575</v>
      </c>
      <c r="AK8" s="2" t="n">
        <f aca="false">$O8/($J8/1000)</f>
        <v>0</v>
      </c>
      <c r="AL8" s="2" t="n">
        <f aca="false">$P8/($J8/1000)</f>
        <v>0</v>
      </c>
      <c r="AM8" s="2" t="n">
        <f aca="false">($W8+($X8*2)+($Y8*3)+($Z8*4))/($J8/1000)</f>
        <v>900</v>
      </c>
    </row>
    <row r="9" customFormat="false" ht="12.8" hidden="false" customHeight="false" outlineLevel="0" collapsed="false">
      <c r="A9" s="2" t="s">
        <v>49</v>
      </c>
      <c r="B9" s="2"/>
      <c r="C9" s="2"/>
      <c r="D9" s="2"/>
      <c r="E9" s="2" t="n">
        <v>8</v>
      </c>
      <c r="F9" s="2" t="n">
        <v>16</v>
      </c>
      <c r="G9" s="2" t="n">
        <v>1000000</v>
      </c>
      <c r="H9" s="2" t="n">
        <v>8000</v>
      </c>
      <c r="I9" s="2" t="n">
        <v>0</v>
      </c>
      <c r="J9" s="2" t="n">
        <v>16000</v>
      </c>
      <c r="K9" s="2" t="n">
        <v>0</v>
      </c>
      <c r="L9" s="2" t="n">
        <v>100</v>
      </c>
      <c r="M9" s="2" t="n">
        <v>75</v>
      </c>
      <c r="N9" s="2" t="n">
        <v>300</v>
      </c>
      <c r="O9" s="2" t="n">
        <v>250</v>
      </c>
      <c r="P9" s="2" t="n">
        <v>250</v>
      </c>
      <c r="Q9" s="2" t="n">
        <v>20</v>
      </c>
      <c r="R9" s="3" t="s">
        <v>41</v>
      </c>
      <c r="S9" s="2" t="n">
        <v>0</v>
      </c>
      <c r="T9" s="2" t="n">
        <v>0</v>
      </c>
      <c r="U9" s="2" t="n">
        <v>1</v>
      </c>
      <c r="V9" s="2" t="n">
        <v>20</v>
      </c>
      <c r="W9" s="2" t="n">
        <v>0</v>
      </c>
      <c r="X9" s="2" t="n">
        <v>22</v>
      </c>
      <c r="Y9" s="2" t="n">
        <v>52</v>
      </c>
      <c r="Z9" s="2" t="n">
        <v>75</v>
      </c>
      <c r="AA9" s="2"/>
      <c r="AB9" s="2" t="n">
        <f aca="false">$E9*$F9</f>
        <v>128</v>
      </c>
      <c r="AC9" s="2" t="n">
        <f aca="false">$G9+($H9*52)</f>
        <v>1416000</v>
      </c>
      <c r="AD9" s="2" t="n">
        <f aca="false">$G9+($H9*52*10)</f>
        <v>5160000</v>
      </c>
      <c r="AE9" s="2" t="n">
        <f aca="false">$G9+($H9*52*100)</f>
        <v>42600000</v>
      </c>
      <c r="AF9" s="2" t="n">
        <f aca="false">($J9*1000*1000*52)/$AC9</f>
        <v>587570.621468927</v>
      </c>
      <c r="AG9" s="2" t="n">
        <f aca="false">($J9*1000*1000*52*10)/$AD9</f>
        <v>1612403.10077519</v>
      </c>
      <c r="AH9" s="2" t="n">
        <f aca="false">($J9*1000*1000*52*100)/$AE9</f>
        <v>1953051.64319249</v>
      </c>
      <c r="AI9" s="2" t="n">
        <f aca="false">($K9*PI()*$L9*$L9)/($J9/1000)</f>
        <v>0</v>
      </c>
      <c r="AJ9" s="2" t="n">
        <f aca="false">($M9*PI()*$N9*$N9)/($J9/1000)</f>
        <v>1325359.40073319</v>
      </c>
      <c r="AK9" s="2" t="n">
        <f aca="false">$O9/($J9/1000)</f>
        <v>15.625</v>
      </c>
      <c r="AL9" s="2" t="n">
        <f aca="false">$P9/($J9/1000)</f>
        <v>15.625</v>
      </c>
      <c r="AM9" s="2" t="n">
        <f aca="false">($W9+($X9*2)+($Y9*3)+($Z9*4))/($J9/1000)</f>
        <v>31.25</v>
      </c>
    </row>
    <row r="10" customFormat="false" ht="12.8" hidden="false" customHeight="false" outlineLevel="0" collapsed="false">
      <c r="A10" s="2" t="s">
        <v>50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</row>
    <row r="11" customFormat="false" ht="12.8" hidden="false" customHeight="false" outlineLevel="0" collapsed="false">
      <c r="A11" s="2" t="s">
        <v>52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</row>
    <row r="12" customFormat="false" ht="12.8" hidden="false" customHeight="false" outlineLevel="0" collapsed="false">
      <c r="A12" s="2" t="s">
        <v>54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LibreOffice/4.4.3.2$Windows_x86 LibreOffice_project/88805f81e9fe61362df02b9941de8e38a9b5fd16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2015-06-06T18:34:03Z</dcterms:created>
  <dc:language>en-US</dc:language>
  <dcterms:modified xsi:type="dcterms:W3CDTF">2015-06-10T20:54:49Z</dcterms:modified>
  <cp:revision>58</cp:revision>
</cp:coreProperties>
</file>